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/>
  </bookViews>
  <sheets>
    <sheet name="自由報名" sheetId="1" r:id="rId1"/>
  </sheets>
  <externalReferences>
    <externalReference r:id="rId2"/>
  </externalReferences>
  <definedNames>
    <definedName name="_xlnm._FilterDatabase" localSheetId="0" hidden="1">自由報名!$A$2:$S$231</definedName>
    <definedName name="_xlnm.Print_Area" localSheetId="0">自由報名!$A$1:$S$231</definedName>
    <definedName name="_xlnm.Print_Titles" localSheetId="0">自由報名!$2:$4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0" i="1"/>
  <c r="G160"/>
  <c r="D160"/>
  <c r="A160"/>
  <c r="F13"/>
  <c r="E13"/>
  <c r="D13"/>
  <c r="H9"/>
  <c r="G9"/>
  <c r="E9"/>
  <c r="D9"/>
  <c r="I8"/>
  <c r="H8"/>
  <c r="G8"/>
  <c r="F8"/>
  <c r="E8"/>
  <c r="D8"/>
  <c r="D11"/>
  <c r="E11"/>
  <c r="F11"/>
  <c r="G11"/>
  <c r="H11"/>
  <c r="I11"/>
  <c r="D12"/>
  <c r="E12"/>
  <c r="F12"/>
  <c r="D14"/>
  <c r="D18"/>
  <c r="E18"/>
  <c r="F18"/>
  <c r="D19"/>
  <c r="E19"/>
  <c r="F19"/>
  <c r="D20"/>
  <c r="E20"/>
  <c r="F20"/>
  <c r="G20"/>
  <c r="H20"/>
  <c r="I20"/>
  <c r="D21"/>
  <c r="E21"/>
  <c r="F21"/>
  <c r="G21"/>
  <c r="H21"/>
  <c r="I21"/>
  <c r="D22"/>
  <c r="E22"/>
  <c r="F22"/>
  <c r="D23"/>
  <c r="E23"/>
  <c r="F23"/>
  <c r="G23"/>
  <c r="H23"/>
  <c r="I23"/>
  <c r="D24"/>
  <c r="E24"/>
  <c r="F24"/>
  <c r="G24"/>
  <c r="H24"/>
  <c r="I24"/>
  <c r="D25"/>
  <c r="E25"/>
  <c r="F25"/>
  <c r="G25"/>
  <c r="H25"/>
  <c r="I25"/>
  <c r="D26"/>
  <c r="E26"/>
  <c r="F26"/>
  <c r="G26"/>
  <c r="H26"/>
  <c r="I26"/>
  <c r="D27"/>
  <c r="E27"/>
  <c r="F27"/>
  <c r="G27"/>
  <c r="H27"/>
  <c r="I27"/>
  <c r="D28"/>
  <c r="E28"/>
  <c r="F28"/>
  <c r="G28"/>
  <c r="H28"/>
  <c r="I28"/>
  <c r="D29"/>
  <c r="E29"/>
  <c r="F29"/>
  <c r="D30"/>
  <c r="E30"/>
  <c r="F30"/>
  <c r="G30"/>
  <c r="H30"/>
  <c r="I30"/>
  <c r="D31"/>
  <c r="E31"/>
  <c r="F31"/>
  <c r="G31"/>
  <c r="H31"/>
  <c r="I31"/>
  <c r="D32"/>
  <c r="D33"/>
  <c r="E33"/>
  <c r="F33"/>
  <c r="G33"/>
  <c r="H33"/>
  <c r="I33"/>
  <c r="D34"/>
  <c r="E34"/>
  <c r="F34"/>
  <c r="G34"/>
  <c r="H34"/>
  <c r="I34"/>
  <c r="D35"/>
  <c r="E35"/>
  <c r="F35"/>
  <c r="D36"/>
  <c r="E36"/>
  <c r="F36"/>
  <c r="D37"/>
  <c r="E37"/>
  <c r="F37"/>
  <c r="G37"/>
  <c r="H37"/>
  <c r="I37"/>
  <c r="D38"/>
  <c r="E38"/>
  <c r="F38"/>
  <c r="D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G45"/>
  <c r="H45"/>
  <c r="I45"/>
  <c r="D10"/>
  <c r="E10"/>
  <c r="G10"/>
  <c r="H10"/>
  <c r="I231"/>
  <c r="H231"/>
  <c r="G231"/>
  <c r="F231"/>
  <c r="E231"/>
  <c r="D231"/>
  <c r="I230"/>
  <c r="H230"/>
  <c r="G230"/>
  <c r="F230"/>
  <c r="E230"/>
  <c r="D230"/>
  <c r="I229"/>
  <c r="H229"/>
  <c r="G229"/>
  <c r="F229"/>
  <c r="E229"/>
  <c r="D229"/>
  <c r="I228"/>
  <c r="H228"/>
  <c r="G228"/>
  <c r="F228"/>
  <c r="E228"/>
  <c r="D228"/>
  <c r="I227"/>
  <c r="H227"/>
  <c r="G227"/>
  <c r="F227"/>
  <c r="E227"/>
  <c r="D227"/>
  <c r="I226"/>
  <c r="H226"/>
  <c r="G226"/>
  <c r="F226"/>
  <c r="E226"/>
  <c r="D226"/>
  <c r="I225"/>
  <c r="H225"/>
  <c r="G225"/>
  <c r="F225"/>
  <c r="E225"/>
  <c r="D225"/>
  <c r="I224"/>
  <c r="H224"/>
  <c r="G224"/>
  <c r="F224"/>
  <c r="E224"/>
  <c r="D224"/>
  <c r="I223"/>
  <c r="H223"/>
  <c r="G223"/>
  <c r="F223"/>
  <c r="E223"/>
  <c r="D223"/>
  <c r="I222"/>
  <c r="H222"/>
  <c r="G222"/>
  <c r="F222"/>
  <c r="E222"/>
  <c r="D222"/>
  <c r="I221"/>
  <c r="H221"/>
  <c r="G221"/>
  <c r="F221"/>
  <c r="E221"/>
  <c r="D221"/>
  <c r="I220"/>
  <c r="H220"/>
  <c r="G220"/>
  <c r="F220"/>
  <c r="E220"/>
  <c r="D220"/>
  <c r="I219"/>
  <c r="H219"/>
  <c r="G219"/>
  <c r="F219"/>
  <c r="E219"/>
  <c r="D219"/>
  <c r="I218"/>
  <c r="H218"/>
  <c r="G218"/>
  <c r="F218"/>
  <c r="E218"/>
  <c r="D218"/>
  <c r="I217"/>
  <c r="H217"/>
  <c r="G217"/>
  <c r="F217"/>
  <c r="E217"/>
  <c r="D217"/>
  <c r="I216"/>
  <c r="H216"/>
  <c r="G216"/>
  <c r="F216"/>
  <c r="E216"/>
  <c r="D216"/>
  <c r="I215"/>
  <c r="H215"/>
  <c r="G215"/>
  <c r="F215"/>
  <c r="E215"/>
  <c r="D215"/>
  <c r="I214"/>
  <c r="H214"/>
  <c r="G214"/>
  <c r="F214"/>
  <c r="E214"/>
  <c r="D214"/>
  <c r="I213"/>
  <c r="H213"/>
  <c r="G213"/>
  <c r="F213"/>
  <c r="E213"/>
  <c r="D213"/>
  <c r="I212"/>
  <c r="H212"/>
  <c r="G212"/>
  <c r="F212"/>
  <c r="E212"/>
  <c r="D212"/>
  <c r="I211"/>
  <c r="H211"/>
  <c r="G211"/>
  <c r="F211"/>
  <c r="E211"/>
  <c r="D211"/>
  <c r="F210"/>
  <c r="E210"/>
  <c r="D210"/>
  <c r="I209"/>
  <c r="H209"/>
  <c r="G209"/>
  <c r="F209"/>
  <c r="E209"/>
  <c r="D209"/>
  <c r="I208"/>
  <c r="H208"/>
  <c r="G208"/>
  <c r="F208"/>
  <c r="E208"/>
  <c r="D208"/>
  <c r="I207"/>
  <c r="H207"/>
  <c r="G207"/>
  <c r="F207"/>
  <c r="E207"/>
  <c r="D207"/>
  <c r="I206"/>
  <c r="H206"/>
  <c r="G206"/>
  <c r="F206"/>
  <c r="E206"/>
  <c r="D206"/>
  <c r="I205"/>
  <c r="H205"/>
  <c r="G205"/>
  <c r="F205"/>
  <c r="E205"/>
  <c r="D205"/>
  <c r="I204"/>
  <c r="H204"/>
  <c r="G204"/>
  <c r="F204"/>
  <c r="E204"/>
  <c r="D204"/>
  <c r="I203"/>
  <c r="H203"/>
  <c r="G203"/>
  <c r="F203"/>
  <c r="E203"/>
  <c r="D203"/>
  <c r="I202"/>
  <c r="H202"/>
  <c r="G202"/>
  <c r="F202"/>
  <c r="E202"/>
  <c r="D202"/>
  <c r="I201"/>
  <c r="H201"/>
  <c r="G201"/>
  <c r="F201"/>
  <c r="E201"/>
  <c r="D201"/>
  <c r="I200"/>
  <c r="H200"/>
  <c r="G200"/>
  <c r="F200"/>
  <c r="E200"/>
  <c r="D200"/>
  <c r="I199"/>
  <c r="H199"/>
  <c r="G199"/>
  <c r="F199"/>
  <c r="E199"/>
  <c r="D199"/>
  <c r="I198"/>
  <c r="H198"/>
  <c r="G198"/>
  <c r="F198"/>
  <c r="E198"/>
  <c r="D198"/>
  <c r="I197"/>
  <c r="H197"/>
  <c r="G197"/>
  <c r="F197"/>
  <c r="E197"/>
  <c r="D197"/>
  <c r="I196"/>
  <c r="H196"/>
  <c r="G196"/>
  <c r="F196"/>
  <c r="E196"/>
  <c r="D196"/>
  <c r="F195"/>
  <c r="E195"/>
  <c r="D195"/>
  <c r="I194"/>
  <c r="H194"/>
  <c r="G194"/>
  <c r="F194"/>
  <c r="E194"/>
  <c r="D194"/>
  <c r="I193"/>
  <c r="H193"/>
  <c r="G193"/>
  <c r="F193"/>
  <c r="E193"/>
  <c r="D193"/>
  <c r="I192"/>
  <c r="H192"/>
  <c r="G192"/>
  <c r="F192"/>
  <c r="E192"/>
  <c r="D192"/>
  <c r="I191"/>
  <c r="H191"/>
  <c r="G191"/>
  <c r="F191"/>
  <c r="E191"/>
  <c r="D191"/>
  <c r="I190"/>
  <c r="H190"/>
  <c r="G190"/>
  <c r="F190"/>
  <c r="E190"/>
  <c r="D190"/>
  <c r="I189"/>
  <c r="H189"/>
  <c r="G189"/>
  <c r="F189"/>
  <c r="E189"/>
  <c r="D189"/>
  <c r="I188"/>
  <c r="H188"/>
  <c r="G188"/>
  <c r="F188"/>
  <c r="E188"/>
  <c r="D188"/>
  <c r="I187"/>
  <c r="H187"/>
  <c r="G187"/>
  <c r="F187"/>
  <c r="E187"/>
  <c r="D187"/>
  <c r="I186"/>
  <c r="H186"/>
  <c r="G186"/>
  <c r="F186"/>
  <c r="E186"/>
  <c r="D186"/>
  <c r="I185"/>
  <c r="H185"/>
  <c r="G185"/>
  <c r="F185"/>
  <c r="E185"/>
  <c r="D185"/>
  <c r="I184"/>
  <c r="H184"/>
  <c r="G184"/>
  <c r="F184"/>
  <c r="E184"/>
  <c r="D184"/>
  <c r="I183"/>
  <c r="H183"/>
  <c r="G183"/>
  <c r="F183"/>
  <c r="E183"/>
  <c r="D183"/>
  <c r="I182"/>
  <c r="H182"/>
  <c r="G182"/>
  <c r="F182"/>
  <c r="E182"/>
  <c r="D182"/>
  <c r="F181"/>
  <c r="E181"/>
  <c r="D181"/>
  <c r="F180"/>
  <c r="E180"/>
  <c r="D180"/>
  <c r="I179"/>
  <c r="H179"/>
  <c r="G179"/>
  <c r="F179"/>
  <c r="E179"/>
  <c r="D179"/>
  <c r="I178"/>
  <c r="H178"/>
  <c r="G178"/>
  <c r="F178"/>
  <c r="E178"/>
  <c r="D178"/>
  <c r="I177"/>
  <c r="H177"/>
  <c r="G177"/>
  <c r="F177"/>
  <c r="E177"/>
  <c r="D177"/>
  <c r="I176"/>
  <c r="H176"/>
  <c r="G176"/>
  <c r="F176"/>
  <c r="E176"/>
  <c r="D176"/>
  <c r="I175"/>
  <c r="H175"/>
  <c r="G175"/>
  <c r="F175"/>
  <c r="E175"/>
  <c r="D175"/>
  <c r="I174"/>
  <c r="H174"/>
  <c r="G174"/>
  <c r="F174"/>
  <c r="E174"/>
  <c r="D174"/>
  <c r="I173"/>
  <c r="H173"/>
  <c r="G173"/>
  <c r="F173"/>
  <c r="E173"/>
  <c r="D173"/>
  <c r="I172"/>
  <c r="H172"/>
  <c r="G172"/>
  <c r="F172"/>
  <c r="E172"/>
  <c r="D172"/>
  <c r="I171"/>
  <c r="H171"/>
  <c r="G171"/>
  <c r="F171"/>
  <c r="E171"/>
  <c r="D171"/>
  <c r="I170"/>
  <c r="H170"/>
  <c r="G170"/>
  <c r="F170"/>
  <c r="E170"/>
  <c r="D170"/>
  <c r="I169"/>
  <c r="H169"/>
  <c r="G169"/>
  <c r="F169"/>
  <c r="E169"/>
  <c r="D169"/>
  <c r="I168"/>
  <c r="H168"/>
  <c r="G168"/>
  <c r="F168"/>
  <c r="E168"/>
  <c r="D168"/>
  <c r="I167"/>
  <c r="H167"/>
  <c r="G167"/>
  <c r="F167"/>
  <c r="E167"/>
  <c r="D167"/>
  <c r="I166"/>
  <c r="H166"/>
  <c r="G166"/>
  <c r="F166"/>
  <c r="E166"/>
  <c r="D166"/>
  <c r="I165"/>
  <c r="H165"/>
  <c r="G165"/>
  <c r="F165"/>
  <c r="E165"/>
  <c r="D165"/>
  <c r="I164"/>
  <c r="H164"/>
  <c r="G164"/>
  <c r="F164"/>
  <c r="E164"/>
  <c r="D164"/>
  <c r="I163"/>
  <c r="H163"/>
  <c r="G163"/>
  <c r="F163"/>
  <c r="E163"/>
  <c r="D163"/>
  <c r="F162"/>
  <c r="E162"/>
  <c r="D162"/>
  <c r="H161"/>
  <c r="G161"/>
  <c r="E161"/>
  <c r="D161"/>
  <c r="I159"/>
  <c r="H159"/>
  <c r="G159"/>
  <c r="F159"/>
  <c r="E159"/>
  <c r="D159"/>
  <c r="I158"/>
  <c r="H158"/>
  <c r="G158"/>
  <c r="F158"/>
  <c r="E158"/>
  <c r="D158"/>
  <c r="I157"/>
  <c r="H157"/>
  <c r="G157"/>
  <c r="F157"/>
  <c r="E157"/>
  <c r="D157"/>
  <c r="I156"/>
  <c r="H156"/>
  <c r="G156"/>
  <c r="F156"/>
  <c r="E156"/>
  <c r="D156"/>
  <c r="I155"/>
  <c r="H155"/>
  <c r="G155"/>
  <c r="F155"/>
  <c r="E155"/>
  <c r="D155"/>
  <c r="I154"/>
  <c r="H154"/>
  <c r="G154"/>
  <c r="F154"/>
  <c r="E154"/>
  <c r="D154"/>
  <c r="I153"/>
  <c r="H153"/>
  <c r="G153"/>
  <c r="F153"/>
  <c r="E153"/>
  <c r="D153"/>
  <c r="I152"/>
  <c r="H152"/>
  <c r="G152"/>
  <c r="F152"/>
  <c r="E152"/>
  <c r="D152"/>
  <c r="I151"/>
  <c r="H151"/>
  <c r="G151"/>
  <c r="F151"/>
  <c r="E151"/>
  <c r="D151"/>
  <c r="I150"/>
  <c r="H150"/>
  <c r="G150"/>
  <c r="F150"/>
  <c r="E150"/>
  <c r="D150"/>
  <c r="I149"/>
  <c r="H149"/>
  <c r="G149"/>
  <c r="F149"/>
  <c r="E149"/>
  <c r="D149"/>
  <c r="I148"/>
  <c r="H148"/>
  <c r="G148"/>
  <c r="F148"/>
  <c r="E148"/>
  <c r="D148"/>
  <c r="I147"/>
  <c r="H147"/>
  <c r="G147"/>
  <c r="F147"/>
  <c r="E147"/>
  <c r="D147"/>
  <c r="I146"/>
  <c r="H146"/>
  <c r="G146"/>
  <c r="F146"/>
  <c r="E146"/>
  <c r="D146"/>
  <c r="I145"/>
  <c r="H145"/>
  <c r="G145"/>
  <c r="F145"/>
  <c r="E145"/>
  <c r="D145"/>
  <c r="I144"/>
  <c r="H144"/>
  <c r="G144"/>
  <c r="F144"/>
  <c r="E144"/>
  <c r="D144"/>
  <c r="I143"/>
  <c r="H143"/>
  <c r="G143"/>
  <c r="F143"/>
  <c r="E143"/>
  <c r="D143"/>
  <c r="I142"/>
  <c r="H142"/>
  <c r="G142"/>
  <c r="F142"/>
  <c r="E142"/>
  <c r="D142"/>
  <c r="I141"/>
  <c r="H141"/>
  <c r="G141"/>
  <c r="F141"/>
  <c r="E141"/>
  <c r="D141"/>
  <c r="I140"/>
  <c r="H140"/>
  <c r="G140"/>
  <c r="F140"/>
  <c r="E140"/>
  <c r="D140"/>
  <c r="I139"/>
  <c r="H139"/>
  <c r="G139"/>
  <c r="F139"/>
  <c r="E139"/>
  <c r="D139"/>
  <c r="I138"/>
  <c r="H138"/>
  <c r="G138"/>
  <c r="F138"/>
  <c r="E138"/>
  <c r="D138"/>
  <c r="I137"/>
  <c r="H137"/>
  <c r="G137"/>
  <c r="F137"/>
  <c r="E137"/>
  <c r="D137"/>
  <c r="I136"/>
  <c r="H136"/>
  <c r="G136"/>
  <c r="F136"/>
  <c r="E136"/>
  <c r="D136"/>
  <c r="I135"/>
  <c r="H135"/>
  <c r="G135"/>
  <c r="F135"/>
  <c r="E135"/>
  <c r="D135"/>
  <c r="I134"/>
  <c r="H134"/>
  <c r="G134"/>
  <c r="F134"/>
  <c r="E134"/>
  <c r="D134"/>
  <c r="I133"/>
  <c r="H133"/>
  <c r="G133"/>
  <c r="F133"/>
  <c r="E133"/>
  <c r="D133"/>
  <c r="I132"/>
  <c r="H132"/>
  <c r="G132"/>
  <c r="F132"/>
  <c r="E132"/>
  <c r="D132"/>
  <c r="I131"/>
  <c r="H131"/>
  <c r="G131"/>
  <c r="F131"/>
  <c r="E131"/>
  <c r="D131"/>
  <c r="I130"/>
  <c r="H130"/>
  <c r="G130"/>
  <c r="F130"/>
  <c r="E130"/>
  <c r="D130"/>
  <c r="I129"/>
  <c r="H129"/>
  <c r="G129"/>
  <c r="F129"/>
  <c r="E129"/>
  <c r="D129"/>
  <c r="I128"/>
  <c r="H128"/>
  <c r="G128"/>
  <c r="F128"/>
  <c r="E128"/>
  <c r="D128"/>
  <c r="I127"/>
  <c r="H127"/>
  <c r="G127"/>
  <c r="F127"/>
  <c r="E127"/>
  <c r="D127"/>
  <c r="I126"/>
  <c r="H126"/>
  <c r="G126"/>
  <c r="F126"/>
  <c r="E126"/>
  <c r="D126"/>
  <c r="I125"/>
  <c r="H125"/>
  <c r="G125"/>
  <c r="F125"/>
  <c r="E125"/>
  <c r="D125"/>
  <c r="I124"/>
  <c r="H124"/>
  <c r="G124"/>
  <c r="F124"/>
  <c r="E124"/>
  <c r="D124"/>
  <c r="I123"/>
  <c r="H123"/>
  <c r="G123"/>
  <c r="F123"/>
  <c r="E123"/>
  <c r="D123"/>
  <c r="I122"/>
  <c r="H122"/>
  <c r="G122"/>
  <c r="F122"/>
  <c r="E122"/>
  <c r="D122"/>
  <c r="I121"/>
  <c r="H121"/>
  <c r="G121"/>
  <c r="F121"/>
  <c r="E121"/>
  <c r="D121"/>
  <c r="I120"/>
  <c r="H120"/>
  <c r="G120"/>
  <c r="F120"/>
  <c r="E120"/>
  <c r="D120"/>
  <c r="I119"/>
  <c r="H119"/>
  <c r="G119"/>
  <c r="F119"/>
  <c r="E119"/>
  <c r="D119"/>
  <c r="I118"/>
  <c r="H118"/>
  <c r="G118"/>
  <c r="F118"/>
  <c r="E118"/>
  <c r="D118"/>
  <c r="I117"/>
  <c r="H117"/>
  <c r="G117"/>
  <c r="F117"/>
  <c r="E117"/>
  <c r="D117"/>
  <c r="I116"/>
  <c r="H116"/>
  <c r="G116"/>
  <c r="F116"/>
  <c r="E116"/>
  <c r="D116"/>
  <c r="I115"/>
  <c r="H115"/>
  <c r="G115"/>
  <c r="F115"/>
  <c r="E115"/>
  <c r="D115"/>
  <c r="I114"/>
  <c r="H114"/>
  <c r="G114"/>
  <c r="F114"/>
  <c r="E114"/>
  <c r="D114"/>
  <c r="I113"/>
  <c r="H113"/>
  <c r="G113"/>
  <c r="F113"/>
  <c r="E113"/>
  <c r="D113"/>
  <c r="I112"/>
  <c r="H112"/>
  <c r="G112"/>
  <c r="F112"/>
  <c r="E112"/>
  <c r="D112"/>
  <c r="I111"/>
  <c r="H111"/>
  <c r="G111"/>
  <c r="F111"/>
  <c r="E111"/>
  <c r="D111"/>
  <c r="I110"/>
  <c r="H110"/>
  <c r="G110"/>
  <c r="F110"/>
  <c r="E110"/>
  <c r="D110"/>
  <c r="I109"/>
  <c r="H109"/>
  <c r="G109"/>
  <c r="F109"/>
  <c r="E109"/>
  <c r="D109"/>
  <c r="I108"/>
  <c r="H108"/>
  <c r="G108"/>
  <c r="F108"/>
  <c r="E108"/>
  <c r="D108"/>
  <c r="I107"/>
  <c r="H107"/>
  <c r="G107"/>
  <c r="F107"/>
  <c r="E107"/>
  <c r="D107"/>
  <c r="I106"/>
  <c r="H106"/>
  <c r="G106"/>
  <c r="F106"/>
  <c r="E106"/>
  <c r="D106"/>
  <c r="I105"/>
  <c r="H105"/>
  <c r="G105"/>
  <c r="F105"/>
  <c r="E105"/>
  <c r="D105"/>
  <c r="I104"/>
  <c r="H104"/>
  <c r="G104"/>
  <c r="F104"/>
  <c r="E104"/>
  <c r="D104"/>
  <c r="I103"/>
  <c r="H103"/>
  <c r="G103"/>
  <c r="F103"/>
  <c r="E103"/>
  <c r="D103"/>
  <c r="I102"/>
  <c r="H102"/>
  <c r="G102"/>
  <c r="F102"/>
  <c r="E102"/>
  <c r="D102"/>
  <c r="I101"/>
  <c r="H101"/>
  <c r="G101"/>
  <c r="F101"/>
  <c r="E101"/>
  <c r="D101"/>
  <c r="I100"/>
  <c r="H100"/>
  <c r="G100"/>
  <c r="F100"/>
  <c r="E100"/>
  <c r="D100"/>
  <c r="I99"/>
  <c r="H99"/>
  <c r="G99"/>
  <c r="F99"/>
  <c r="E99"/>
  <c r="D99"/>
  <c r="I98"/>
  <c r="H98"/>
  <c r="G98"/>
  <c r="F98"/>
  <c r="E98"/>
  <c r="D98"/>
  <c r="I97"/>
  <c r="H97"/>
  <c r="G97"/>
  <c r="F97"/>
  <c r="E97"/>
  <c r="D97"/>
  <c r="I96"/>
  <c r="H96"/>
  <c r="G96"/>
  <c r="F96"/>
  <c r="E96"/>
  <c r="D96"/>
  <c r="I95"/>
  <c r="H95"/>
  <c r="G95"/>
  <c r="F95"/>
  <c r="E95"/>
  <c r="D95"/>
  <c r="I94"/>
  <c r="H94"/>
  <c r="G94"/>
  <c r="F94"/>
  <c r="E94"/>
  <c r="D94"/>
  <c r="I93"/>
  <c r="H93"/>
  <c r="G93"/>
  <c r="F93"/>
  <c r="E93"/>
  <c r="D93"/>
  <c r="I92"/>
  <c r="H92"/>
  <c r="G92"/>
  <c r="F92"/>
  <c r="E92"/>
  <c r="D92"/>
  <c r="I91"/>
  <c r="H91"/>
  <c r="G91"/>
  <c r="F91"/>
  <c r="E91"/>
  <c r="D91"/>
  <c r="I90"/>
  <c r="H90"/>
  <c r="G90"/>
  <c r="F90"/>
  <c r="E90"/>
  <c r="D90"/>
  <c r="I89"/>
  <c r="H89"/>
  <c r="G89"/>
  <c r="F89"/>
  <c r="E89"/>
  <c r="D89"/>
  <c r="I88"/>
  <c r="H88"/>
  <c r="G88"/>
  <c r="F88"/>
  <c r="E88"/>
  <c r="D88"/>
  <c r="I87"/>
  <c r="H87"/>
  <c r="G87"/>
  <c r="F87"/>
  <c r="E87"/>
  <c r="D87"/>
  <c r="I86"/>
  <c r="H86"/>
  <c r="G86"/>
  <c r="F86"/>
  <c r="E86"/>
  <c r="D86"/>
  <c r="I85"/>
  <c r="H85"/>
  <c r="G85"/>
  <c r="F85"/>
  <c r="E85"/>
  <c r="D85"/>
  <c r="I84"/>
  <c r="H84"/>
  <c r="G84"/>
  <c r="F84"/>
  <c r="E84"/>
  <c r="D84"/>
  <c r="I83"/>
  <c r="H83"/>
  <c r="G83"/>
  <c r="F83"/>
  <c r="E83"/>
  <c r="D83"/>
  <c r="I82"/>
  <c r="H82"/>
  <c r="G82"/>
  <c r="F82"/>
  <c r="E82"/>
  <c r="D82"/>
  <c r="F81"/>
  <c r="E81"/>
  <c r="D81"/>
  <c r="I80"/>
  <c r="H80"/>
  <c r="G80"/>
  <c r="F80"/>
  <c r="E80"/>
  <c r="D80"/>
  <c r="I79"/>
  <c r="H79"/>
  <c r="G79"/>
  <c r="F79"/>
  <c r="E79"/>
  <c r="D79"/>
  <c r="I78"/>
  <c r="H78"/>
  <c r="G78"/>
  <c r="F78"/>
  <c r="E78"/>
  <c r="D78"/>
  <c r="I77"/>
  <c r="H77"/>
  <c r="G77"/>
  <c r="F77"/>
  <c r="E77"/>
  <c r="D77"/>
  <c r="I76"/>
  <c r="H76"/>
  <c r="G76"/>
  <c r="F76"/>
  <c r="E76"/>
  <c r="D76"/>
  <c r="I75"/>
  <c r="H75"/>
  <c r="G75"/>
  <c r="F75"/>
  <c r="E75"/>
  <c r="D75"/>
  <c r="I74"/>
  <c r="H74"/>
  <c r="G74"/>
  <c r="F74"/>
  <c r="E74"/>
  <c r="D74"/>
  <c r="I73"/>
  <c r="H73"/>
  <c r="G73"/>
  <c r="F73"/>
  <c r="E73"/>
  <c r="D73"/>
  <c r="I72"/>
  <c r="H72"/>
  <c r="G72"/>
  <c r="F72"/>
  <c r="E72"/>
  <c r="D72"/>
  <c r="I71"/>
  <c r="H71"/>
  <c r="G71"/>
  <c r="F71"/>
  <c r="E71"/>
  <c r="D71"/>
  <c r="I70"/>
  <c r="H70"/>
  <c r="G70"/>
  <c r="F70"/>
  <c r="E70"/>
  <c r="D70"/>
  <c r="I69"/>
  <c r="H69"/>
  <c r="G69"/>
  <c r="F69"/>
  <c r="E69"/>
  <c r="D69"/>
  <c r="I68"/>
  <c r="H68"/>
  <c r="G68"/>
  <c r="F68"/>
  <c r="E68"/>
  <c r="D68"/>
  <c r="I67"/>
  <c r="H67"/>
  <c r="G67"/>
  <c r="F67"/>
  <c r="E67"/>
  <c r="D67"/>
  <c r="I66"/>
  <c r="H66"/>
  <c r="G66"/>
  <c r="F66"/>
  <c r="E66"/>
  <c r="D66"/>
  <c r="I65"/>
  <c r="H65"/>
  <c r="G65"/>
  <c r="F65"/>
  <c r="E65"/>
  <c r="D65"/>
  <c r="I64"/>
  <c r="H64"/>
  <c r="G64"/>
  <c r="F64"/>
  <c r="E64"/>
  <c r="D64"/>
  <c r="F63"/>
  <c r="E63"/>
  <c r="D63"/>
  <c r="I62"/>
  <c r="H62"/>
  <c r="G62"/>
  <c r="F62"/>
  <c r="E62"/>
  <c r="D62"/>
  <c r="I61"/>
  <c r="H61"/>
  <c r="G61"/>
  <c r="F61"/>
  <c r="E61"/>
  <c r="D61"/>
  <c r="I60"/>
  <c r="H60"/>
  <c r="G60"/>
  <c r="F60"/>
  <c r="E60"/>
  <c r="D60"/>
  <c r="I59"/>
  <c r="H59"/>
  <c r="G59"/>
  <c r="F59"/>
  <c r="E59"/>
  <c r="D59"/>
  <c r="I58"/>
  <c r="H58"/>
  <c r="G58"/>
  <c r="F58"/>
  <c r="E58"/>
  <c r="D58"/>
  <c r="I57"/>
  <c r="H57"/>
  <c r="G57"/>
  <c r="F57"/>
  <c r="E57"/>
  <c r="D57"/>
  <c r="I56"/>
  <c r="H56"/>
  <c r="G56"/>
  <c r="F56"/>
  <c r="E56"/>
  <c r="D56"/>
  <c r="I55"/>
  <c r="H55"/>
  <c r="G55"/>
  <c r="F55"/>
  <c r="E55"/>
  <c r="D55"/>
  <c r="I54"/>
  <c r="H54"/>
  <c r="G54"/>
  <c r="F54"/>
  <c r="E54"/>
  <c r="D54"/>
  <c r="I53"/>
  <c r="H53"/>
  <c r="G53"/>
  <c r="F53"/>
  <c r="E53"/>
  <c r="D53"/>
  <c r="I52"/>
  <c r="H52"/>
  <c r="G52"/>
  <c r="F52"/>
  <c r="E52"/>
  <c r="D52"/>
  <c r="I51"/>
  <c r="H51"/>
  <c r="G51"/>
  <c r="F51"/>
  <c r="E51"/>
  <c r="D51"/>
  <c r="I50"/>
  <c r="H50"/>
  <c r="G50"/>
  <c r="F50"/>
  <c r="E50"/>
  <c r="D50"/>
  <c r="I49"/>
  <c r="H49"/>
  <c r="G49"/>
  <c r="F49"/>
  <c r="E49"/>
  <c r="D49"/>
  <c r="I48"/>
  <c r="H48"/>
  <c r="G48"/>
  <c r="F48"/>
  <c r="E48"/>
  <c r="D48"/>
  <c r="I47"/>
  <c r="H47"/>
  <c r="G47"/>
  <c r="F47"/>
  <c r="E47"/>
  <c r="D47"/>
  <c r="I46"/>
  <c r="H46"/>
  <c r="G46"/>
  <c r="F46"/>
  <c r="E46"/>
  <c r="D46"/>
  <c r="I5"/>
  <c r="H5"/>
  <c r="G5"/>
  <c r="F5"/>
  <c r="E5"/>
  <c r="D5"/>
  <c r="A46" l="1"/>
  <c r="A47"/>
  <c r="A48"/>
  <c r="A50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</calcChain>
</file>

<file path=xl/sharedStrings.xml><?xml version="1.0" encoding="utf-8"?>
<sst xmlns="http://schemas.openxmlformats.org/spreadsheetml/2006/main" count="2677" uniqueCount="1048">
  <si>
    <t xml:space="preserve">辦理日期
</t>
    <phoneticPr fontId="3" type="noConversion"/>
  </si>
  <si>
    <t>活動報名費用</t>
    <phoneticPr fontId="3" type="noConversion"/>
  </si>
  <si>
    <t>無</t>
    <phoneticPr fontId="3" type="noConversion"/>
  </si>
  <si>
    <t>不收費</t>
    <phoneticPr fontId="3" type="noConversion"/>
  </si>
  <si>
    <t>休閒活動類</t>
    <phoneticPr fontId="2" type="noConversion"/>
  </si>
  <si>
    <t>國立臺中教育大學民生校區</t>
    <phoneticPr fontId="2" type="noConversion"/>
  </si>
  <si>
    <t>臺中市政府教育局體育保健科</t>
    <phoneticPr fontId="2" type="noConversion"/>
  </si>
  <si>
    <t>2019臺中東亞青年運動會學術藝文活動處107年度寒假桌球體驗營</t>
    <phoneticPr fontId="2" type="noConversion"/>
  </si>
  <si>
    <t>服務公益類</t>
  </si>
  <si>
    <t>國小：107.01.25-107.01.26
高、國中：107.01.27-107.01.28</t>
    <phoneticPr fontId="2" type="noConversion"/>
  </si>
  <si>
    <t>技能研習類</t>
    <phoneticPr fontId="5" type="noConversion"/>
  </si>
  <si>
    <t>臺中市政府教育局國中教育科</t>
    <phoneticPr fontId="5" type="noConversion"/>
  </si>
  <si>
    <t>向下扎根，職涯探索，技望未來，築夢人生~~~106學年度區域職業試探與體驗示範中心寒假職業探體營</t>
    <phoneticPr fontId="5" type="noConversion"/>
  </si>
  <si>
    <t>臺中市立清水國中『區域職業試探與體驗示範中心』</t>
    <phoneticPr fontId="5" type="noConversion"/>
  </si>
  <si>
    <t>不收費</t>
    <phoneticPr fontId="5" type="noConversion"/>
  </si>
  <si>
    <t>http://www.csjs.tc.edu.tw/</t>
    <phoneticPr fontId="5" type="noConversion"/>
  </si>
  <si>
    <t>107.01.22-107.01.23    107.01.25、107.01.29-107.01.31</t>
    <phoneticPr fontId="5" type="noConversion"/>
  </si>
  <si>
    <t>休閒活動類</t>
    <phoneticPr fontId="3" type="noConversion"/>
  </si>
  <si>
    <t>2018先鋒菁英世代冬令營-前進約哈斯</t>
    <phoneticPr fontId="3" type="noConversion"/>
  </si>
  <si>
    <t>大甲先鋒營地</t>
    <phoneticPr fontId="3" type="noConversion"/>
  </si>
  <si>
    <t>收費</t>
    <phoneticPr fontId="3" type="noConversion"/>
  </si>
  <si>
    <t>http://www.tc.org.tw/</t>
  </si>
  <si>
    <t>技能研習類</t>
  </si>
  <si>
    <t>社團法人臺中市社區文化協進會</t>
    <phoneticPr fontId="2" type="noConversion"/>
  </si>
  <si>
    <t>口琴課</t>
    <phoneticPr fontId="2" type="noConversion"/>
  </si>
  <si>
    <t>寒假每週一次</t>
    <phoneticPr fontId="2" type="noConversion"/>
  </si>
  <si>
    <t>臺中市豐原區中陽路301號</t>
    <phoneticPr fontId="2" type="noConversion"/>
  </si>
  <si>
    <t>不收費</t>
    <phoneticPr fontId="3" type="noConversion"/>
  </si>
  <si>
    <t>12人</t>
    <phoneticPr fontId="2" type="noConversion"/>
  </si>
  <si>
    <t>技能研習類</t>
    <phoneticPr fontId="2" type="noConversion"/>
  </si>
  <si>
    <t>中國結</t>
    <phoneticPr fontId="2" type="noConversion"/>
  </si>
  <si>
    <t>紙作品</t>
    <phoneticPr fontId="2" type="noConversion"/>
  </si>
  <si>
    <t>臺中市豐原區中陽路301號</t>
  </si>
  <si>
    <t>16人</t>
    <phoneticPr fontId="2" type="noConversion"/>
  </si>
  <si>
    <t>休閒活動類</t>
    <phoneticPr fontId="3" type="noConversion"/>
  </si>
  <si>
    <t>財團法人基督教中華聖潔會</t>
    <phoneticPr fontId="2" type="noConversion"/>
  </si>
  <si>
    <t>兒童聯誼</t>
    <phoneticPr fontId="3" type="noConversion"/>
  </si>
  <si>
    <t>新竹縣新豐鄉新庄路92號&amp;新豐紅樹林</t>
    <phoneticPr fontId="3" type="noConversion"/>
  </si>
  <si>
    <t>無</t>
    <phoneticPr fontId="3" type="noConversion"/>
  </si>
  <si>
    <t>臺中市立圖書館</t>
  </si>
  <si>
    <t>輕黏土研習</t>
  </si>
  <si>
    <t>107.02.03</t>
  </si>
  <si>
    <t>收費</t>
  </si>
  <si>
    <t>國小學童</t>
  </si>
  <si>
    <t>無</t>
  </si>
  <si>
    <t>2018年西區分館一日館員體驗活動</t>
  </si>
  <si>
    <t>107.01.29-107.01.31</t>
  </si>
  <si>
    <t>不收費</t>
  </si>
  <si>
    <t>休閒活動類</t>
  </si>
  <si>
    <t>閱讀與寫作營</t>
  </si>
  <si>
    <t>107.01.29-107.02.02</t>
  </si>
  <si>
    <t>107.02.04</t>
  </si>
  <si>
    <t>為您戴來幸葫~賴素育、戴安瑞、戴余珊葫蘆創意美學聯展</t>
  </si>
  <si>
    <t>無年齡限制</t>
  </si>
  <si>
    <t>www.dadun.culture.taichung.gov.tw</t>
  </si>
  <si>
    <t>臺中市北屯社區大學鄉村木器彩繪班 簡淑芬師生聯展</t>
  </si>
  <si>
    <t>藝文研習成果展─張志鴻師生書法展</t>
  </si>
  <si>
    <t>藝居人─臺中市立至善國中第四屆美術班畢業成果展</t>
    <phoneticPr fontId="2" type="noConversion"/>
  </si>
  <si>
    <t>第65屆中部美展</t>
  </si>
  <si>
    <t>2018 臺中市藝術創作協會會員聯展</t>
  </si>
  <si>
    <t>臺中市中山堂</t>
  </si>
  <si>
    <t>http://hall.culture.taichung.gov.tw/</t>
  </si>
  <si>
    <t>膠漆瑋質-梁晊瑋師生漆藝聯展</t>
  </si>
  <si>
    <t>建文、思維千杯伉儷展 </t>
  </si>
  <si>
    <t>風動室內樂團《公主百分百－舞蹈音樂劇》</t>
  </si>
  <si>
    <t>107.2.10</t>
  </si>
  <si>
    <t>200.400.600.800.1000(兩廳院售票系統)</t>
  </si>
  <si>
    <t xml:space="preserve">https://www.artsticket.com.tw/CKSCC2005/Product/Product00/ProductsDetailsPage.aspx?ProductID=hsobWfDDQ3Tyfg51MxXECQ
</t>
  </si>
  <si>
    <t>107年春季藝文研習活動</t>
  </si>
  <si>
    <t>107.02.01-107.07.03</t>
  </si>
  <si>
    <t>臺中市大墩文化中心</t>
  </si>
  <si>
    <t>http://www.dadun.culture.taichung.gov.tw/</t>
  </si>
  <si>
    <t>臺中市政府文化局港區藝術中心</t>
  </si>
  <si>
    <t>清水雅集－故宮書畫新媒體藝術展</t>
  </si>
  <si>
    <t>臺中市清水區</t>
  </si>
  <si>
    <t>本市國小及國中生</t>
  </si>
  <si>
    <t>http://www.tcsac.gov.tw/Exhibit/ExhibitionDetail.aspx?id=6969&amp;menuid=508&amp;npf=1</t>
  </si>
  <si>
    <t>臺中市政府文化局葫蘆墩文化中心</t>
    <phoneticPr fontId="2" type="noConversion"/>
  </si>
  <si>
    <t>藝薈家美術學會聯展</t>
  </si>
  <si>
    <t>107.01.26-
107.02.25</t>
  </si>
  <si>
    <t>臺中市文化局葫蘆墩文化中心</t>
  </si>
  <si>
    <t>http://www.huludun.taichung.gov.tw</t>
  </si>
  <si>
    <t>江明賢水墨展</t>
  </si>
  <si>
    <t>107.02.02-
107.03.11</t>
  </si>
  <si>
    <t>臺灣染織文化創意協會聯展</t>
  </si>
  <si>
    <t>107.02.02-
107.03.04</t>
  </si>
  <si>
    <t>水墨雲山－簡正宗水墨創作個展</t>
  </si>
  <si>
    <t>107年度愛冬季兒童藝文研習活動</t>
  </si>
  <si>
    <t>107.2.6-107.2.10</t>
  </si>
  <si>
    <t>臺中市葫蘆墩文化中心</t>
  </si>
  <si>
    <t>依課程收費不同</t>
  </si>
  <si>
    <t>視各課程規定</t>
  </si>
  <si>
    <t>http://www.huludun.taichung.gov.tw/</t>
  </si>
  <si>
    <t>臺中市閒情書畫會聯展</t>
  </si>
  <si>
    <t>107.02.09-
107.03.11</t>
  </si>
  <si>
    <t>大臺中愛樂潭子青少年管弦樂團喜樂花開悅迎春音樂會</t>
  </si>
  <si>
    <t>107.02.11</t>
  </si>
  <si>
    <t>傳統藝術節－新年來看戲</t>
  </si>
  <si>
    <t>107.01.20-107.02.07</t>
    <phoneticPr fontId="2" type="noConversion"/>
  </si>
  <si>
    <t>107.02.01-107.02.23</t>
    <phoneticPr fontId="2" type="noConversion"/>
  </si>
  <si>
    <t>107.02.03-107.02.21</t>
    <phoneticPr fontId="2" type="noConversion"/>
  </si>
  <si>
    <t>107.02.04</t>
    <phoneticPr fontId="2" type="noConversion"/>
  </si>
  <si>
    <t>107.02.10-107.03.07</t>
    <phoneticPr fontId="2" type="noConversion"/>
  </si>
  <si>
    <t>107.02.10-107.03.07</t>
    <phoneticPr fontId="2" type="noConversion"/>
  </si>
  <si>
    <t>107.01.01-107.03.04</t>
    <phoneticPr fontId="2" type="noConversion"/>
  </si>
  <si>
    <t>臺中市政府運動局</t>
    <phoneticPr fontId="3" type="noConversion"/>
  </si>
  <si>
    <t>2018年后里馬拉松賽</t>
    <phoneticPr fontId="3" type="noConversion"/>
  </si>
  <si>
    <t>收費</t>
    <phoneticPr fontId="3" type="noConversion"/>
  </si>
  <si>
    <t>300-1000</t>
    <phoneticPr fontId="2" type="noConversion"/>
  </si>
  <si>
    <t>樂活報名網</t>
    <phoneticPr fontId="3" type="noConversion"/>
  </si>
  <si>
    <t>臺中市政府運動局</t>
    <phoneticPr fontId="2" type="noConversion"/>
  </si>
  <si>
    <t>收費</t>
    <phoneticPr fontId="2" type="noConversion"/>
  </si>
  <si>
    <t>300-800</t>
    <phoneticPr fontId="2" type="noConversion"/>
  </si>
  <si>
    <t>2017臺中市全民體驗日、快樂新生活</t>
    <phoneticPr fontId="2" type="noConversion"/>
  </si>
  <si>
    <t>106.11.15-107.06.31</t>
    <phoneticPr fontId="2" type="noConversion"/>
  </si>
  <si>
    <t>體驗課程免收費,酌收租借裝備費</t>
    <phoneticPr fontId="2" type="noConversion"/>
  </si>
  <si>
    <t>體育競賽類</t>
  </si>
  <si>
    <t>107.01.14</t>
    <phoneticPr fontId="3" type="noConversion"/>
  </si>
  <si>
    <t>107.01.07</t>
    <phoneticPr fontId="2" type="noConversion"/>
  </si>
  <si>
    <t>民眾5000人</t>
    <phoneticPr fontId="2" type="noConversion"/>
  </si>
  <si>
    <t>學生</t>
    <phoneticPr fontId="2" type="noConversion"/>
  </si>
  <si>
    <t>107.01.20-107.02.07</t>
    <phoneticPr fontId="2" type="noConversion"/>
  </si>
  <si>
    <t>2018全國高中童軍大露營</t>
    <phoneticPr fontId="3" type="noConversion"/>
  </si>
  <si>
    <t>107.01.30-107.02.03</t>
    <phoneticPr fontId="3" type="noConversion"/>
  </si>
  <si>
    <t>收費</t>
    <phoneticPr fontId="3" type="noConversion"/>
  </si>
  <si>
    <t>全國高級中等學校童軍社團學生</t>
    <phoneticPr fontId="3" type="noConversion"/>
  </si>
  <si>
    <t>http://www.tcvs.tc.edu.tw/</t>
    <phoneticPr fontId="3" type="noConversion"/>
  </si>
  <si>
    <t>臺中市政府教育局童軍會</t>
    <phoneticPr fontId="3" type="noConversion"/>
  </si>
  <si>
    <t>臺中市大甲高工</t>
    <phoneticPr fontId="3" type="noConversion"/>
  </si>
  <si>
    <t>「婦女防身成長營─大家鬥陣練武功」</t>
    <phoneticPr fontId="3" type="noConversion"/>
  </si>
  <si>
    <t>臺中市豐原體育館</t>
    <phoneticPr fontId="2" type="noConversion"/>
  </si>
  <si>
    <t>http://www.police.taichung.gov.tw/TCPBWeb/wSite/mp?mp=team03</t>
    <phoneticPr fontId="3" type="noConversion"/>
  </si>
  <si>
    <t>107.01.28</t>
    <phoneticPr fontId="3" type="noConversion"/>
  </si>
  <si>
    <t>107.01.29-31及02.01-03</t>
    <phoneticPr fontId="3" type="noConversion"/>
  </si>
  <si>
    <t>無</t>
    <phoneticPr fontId="3" type="noConversion"/>
  </si>
  <si>
    <t>收費</t>
    <phoneticPr fontId="2" type="noConversion"/>
  </si>
  <si>
    <t>籃球營</t>
    <phoneticPr fontId="2" type="noConversion"/>
  </si>
  <si>
    <t>羽球營</t>
    <phoneticPr fontId="2" type="noConversion"/>
  </si>
  <si>
    <t>107.01.25-107.01.31</t>
    <phoneticPr fontId="2" type="noConversion"/>
  </si>
  <si>
    <t>不收費</t>
    <phoneticPr fontId="2" type="noConversion"/>
  </si>
  <si>
    <t>扯鈴</t>
    <phoneticPr fontId="2" type="noConversion"/>
  </si>
  <si>
    <t>臺中市東區臺中國民小學</t>
    <phoneticPr fontId="2" type="noConversion"/>
  </si>
  <si>
    <t>桌球 羽球 籃球</t>
    <phoneticPr fontId="2" type="noConversion"/>
  </si>
  <si>
    <t>107.01.25-107.02.02</t>
    <phoneticPr fontId="2" type="noConversion"/>
  </si>
  <si>
    <t>600-1200</t>
    <phoneticPr fontId="2" type="noConversion"/>
  </si>
  <si>
    <t>直排輪營</t>
    <phoneticPr fontId="2" type="noConversion"/>
  </si>
  <si>
    <t>107.01.29-107.02.02</t>
    <phoneticPr fontId="2" type="noConversion"/>
  </si>
  <si>
    <t>足球營</t>
    <phoneticPr fontId="2" type="noConversion"/>
  </si>
  <si>
    <t>臺中市東區大智國小</t>
    <phoneticPr fontId="2" type="noConversion"/>
  </si>
  <si>
    <t>107.01.25-107.02.09</t>
    <phoneticPr fontId="2" type="noConversion"/>
  </si>
  <si>
    <t>熊熊愛世界-世界文化交流冬令營</t>
    <phoneticPr fontId="2" type="noConversion"/>
  </si>
  <si>
    <t>107.01.29-107.02.03</t>
    <phoneticPr fontId="2" type="noConversion"/>
  </si>
  <si>
    <t>國小學生</t>
    <phoneticPr fontId="2" type="noConversion"/>
  </si>
  <si>
    <t>籃球</t>
    <phoneticPr fontId="2" type="noConversion"/>
  </si>
  <si>
    <t>107.01.25-107.02.07</t>
    <phoneticPr fontId="2" type="noConversion"/>
  </si>
  <si>
    <t>臺中市立四育國民中學</t>
    <phoneticPr fontId="2" type="noConversion"/>
  </si>
  <si>
    <t>四育國中學區國小學生冬令營</t>
    <phoneticPr fontId="2" type="noConversion"/>
  </si>
  <si>
    <t>107.01.25-107.01.26</t>
    <phoneticPr fontId="2" type="noConversion"/>
  </si>
  <si>
    <t>臺中市四育國中</t>
    <phoneticPr fontId="2" type="noConversion"/>
  </si>
  <si>
    <t>107.01.30-107.02.03</t>
    <phoneticPr fontId="2" type="noConversion"/>
  </si>
  <si>
    <t>技能研習類</t>
    <phoneticPr fontId="5" type="noConversion"/>
  </si>
  <si>
    <t>臺中市立居仁國民中學</t>
    <phoneticPr fontId="2" type="noConversion"/>
  </si>
  <si>
    <t>資優領袖營</t>
    <phoneticPr fontId="2" type="noConversion"/>
  </si>
  <si>
    <t>寒假育樂營</t>
    <phoneticPr fontId="2" type="noConversion"/>
  </si>
  <si>
    <t>臺中市西區大勇國民小學</t>
    <phoneticPr fontId="2" type="noConversion"/>
  </si>
  <si>
    <t>桌球育樂營</t>
    <phoneticPr fontId="2" type="noConversion"/>
  </si>
  <si>
    <t>舞蹈育樂營</t>
    <phoneticPr fontId="2" type="noConversion"/>
  </si>
  <si>
    <t>臺中市西區中正國小</t>
    <phoneticPr fontId="2" type="noConversion"/>
  </si>
  <si>
    <t>100人</t>
    <phoneticPr fontId="2" type="noConversion"/>
  </si>
  <si>
    <t>臺中市立雙十國中</t>
    <phoneticPr fontId="2" type="noConversion"/>
  </si>
  <si>
    <t>寒假管樂營</t>
    <phoneticPr fontId="2" type="noConversion"/>
  </si>
  <si>
    <t>107.01.29-107.01.31</t>
    <phoneticPr fontId="2" type="noConversion"/>
  </si>
  <si>
    <t>107.01.29-107.02.09</t>
    <phoneticPr fontId="2" type="noConversion"/>
  </si>
  <si>
    <t>臺中市北區中華國小</t>
    <phoneticPr fontId="2" type="noConversion"/>
  </si>
  <si>
    <t>學費950，材料費另計</t>
    <phoneticPr fontId="2" type="noConversion"/>
  </si>
  <si>
    <t>臺中市北區太平國民小學</t>
    <phoneticPr fontId="2" type="noConversion"/>
  </si>
  <si>
    <t>烏克麗麗</t>
    <phoneticPr fontId="2" type="noConversion"/>
  </si>
  <si>
    <t>樂樂棒球</t>
    <phoneticPr fontId="2" type="noConversion"/>
  </si>
  <si>
    <t>太鼓社</t>
    <phoneticPr fontId="2" type="noConversion"/>
  </si>
  <si>
    <t>臺中市北區健行國民小學</t>
    <phoneticPr fontId="2" type="noConversion"/>
  </si>
  <si>
    <t>臺中市健行國小</t>
    <phoneticPr fontId="2" type="noConversion"/>
  </si>
  <si>
    <t>70人</t>
    <phoneticPr fontId="2" type="noConversion"/>
  </si>
  <si>
    <t>臺中市北區立人國民小學</t>
    <phoneticPr fontId="2" type="noConversion"/>
  </si>
  <si>
    <t>臺中市立人國小</t>
    <phoneticPr fontId="2" type="noConversion"/>
  </si>
  <si>
    <t>依各營隊報名簡章</t>
    <phoneticPr fontId="2" type="noConversion"/>
  </si>
  <si>
    <t>臺中市天主教曉明女子高級中學</t>
    <phoneticPr fontId="2" type="noConversion"/>
  </si>
  <si>
    <t>生涯準備營</t>
    <phoneticPr fontId="2" type="noConversion"/>
  </si>
  <si>
    <t>107.02.03-107.02.04</t>
    <phoneticPr fontId="2" type="noConversion"/>
  </si>
  <si>
    <t>臺中市</t>
    <phoneticPr fontId="2" type="noConversion"/>
  </si>
  <si>
    <t>國民小學（含以下）</t>
    <phoneticPr fontId="2" type="noConversion"/>
  </si>
  <si>
    <t>關懷獨居長送年菜</t>
    <phoneticPr fontId="2" type="noConversion"/>
  </si>
  <si>
    <t>107.02.13</t>
    <phoneticPr fontId="2" type="noConversion"/>
  </si>
  <si>
    <t>高級中等學校、國民中學皆可參加</t>
    <phoneticPr fontId="2" type="noConversion"/>
  </si>
  <si>
    <t>臺中市立北新國民中學</t>
    <phoneticPr fontId="2" type="noConversion"/>
  </si>
  <si>
    <t>「薪火相傳」寒假資優探索營</t>
    <phoneticPr fontId="2" type="noConversion"/>
  </si>
  <si>
    <t>107.01.29-107.01.30</t>
    <phoneticPr fontId="2" type="noConversion"/>
  </si>
  <si>
    <t>臺中市北新國中</t>
    <phoneticPr fontId="2" type="noConversion"/>
  </si>
  <si>
    <t>學區內國小五六年級具資賦優異潛能之學生</t>
    <phoneticPr fontId="2" type="noConversion"/>
  </si>
  <si>
    <t>臺中市北屯區四維國民小學</t>
    <phoneticPr fontId="2" type="noConversion"/>
  </si>
  <si>
    <t>羽球校隊</t>
    <phoneticPr fontId="2" type="noConversion"/>
  </si>
  <si>
    <t>107.01.25-107.02.14</t>
    <phoneticPr fontId="2" type="noConversion"/>
  </si>
  <si>
    <t>臺中市北屯區文昌國小</t>
    <phoneticPr fontId="2" type="noConversion"/>
  </si>
  <si>
    <t>桌球營</t>
    <phoneticPr fontId="2" type="noConversion"/>
  </si>
  <si>
    <t>國樂團寒訓營</t>
    <phoneticPr fontId="2" type="noConversion"/>
  </si>
  <si>
    <t>臺中市北屯區建功國民小學</t>
    <phoneticPr fontId="2" type="noConversion"/>
  </si>
  <si>
    <t>「蜂之樂園」寒假教育優先區營隊</t>
    <phoneticPr fontId="2" type="noConversion"/>
  </si>
  <si>
    <t>臺中市北屯區建功國小</t>
    <phoneticPr fontId="2" type="noConversion"/>
  </si>
  <si>
    <t>足球</t>
    <phoneticPr fontId="2" type="noConversion"/>
  </si>
  <si>
    <t>書法社</t>
    <phoneticPr fontId="2" type="noConversion"/>
  </si>
  <si>
    <t>直排輪</t>
    <phoneticPr fontId="2" type="noConversion"/>
  </si>
  <si>
    <t>直排輪社</t>
    <phoneticPr fontId="2" type="noConversion"/>
  </si>
  <si>
    <t>圍棋社</t>
    <phoneticPr fontId="2" type="noConversion"/>
  </si>
  <si>
    <t>臺中市私立慎齋國民小學</t>
    <phoneticPr fontId="2" type="noConversion"/>
  </si>
  <si>
    <t>小小建築師</t>
    <phoneticPr fontId="2" type="noConversion"/>
  </si>
  <si>
    <t>107.02.05-107.02.09</t>
    <phoneticPr fontId="2" type="noConversion"/>
  </si>
  <si>
    <t>臺中市立中山國民中學</t>
    <phoneticPr fontId="2" type="noConversion"/>
  </si>
  <si>
    <t>作文營</t>
    <phoneticPr fontId="2" type="noConversion"/>
  </si>
  <si>
    <t>臺中市西屯區中山國中</t>
    <phoneticPr fontId="2" type="noConversion"/>
  </si>
  <si>
    <t>英文繪本導讀營</t>
    <phoneticPr fontId="2" type="noConversion"/>
  </si>
  <si>
    <t>數學好好玩</t>
    <phoneticPr fontId="2" type="noConversion"/>
  </si>
  <si>
    <t>大坑9號步道淨山，自然環境講解</t>
    <phoneticPr fontId="2" type="noConversion"/>
  </si>
  <si>
    <t>社會好好玩</t>
    <phoneticPr fontId="2" type="noConversion"/>
  </si>
  <si>
    <t>肢體開發</t>
    <phoneticPr fontId="2" type="noConversion"/>
  </si>
  <si>
    <t>僑光科大餐旅營</t>
    <phoneticPr fontId="2" type="noConversion"/>
  </si>
  <si>
    <t>從桌遊探索自我</t>
    <phoneticPr fontId="2" type="noConversion"/>
  </si>
  <si>
    <t>藝「騎」玩「漆」，「震」有趣</t>
    <phoneticPr fontId="2" type="noConversion"/>
  </si>
  <si>
    <t>107.01.26</t>
    <phoneticPr fontId="2" type="noConversion"/>
  </si>
  <si>
    <t>30人</t>
    <phoneticPr fontId="2" type="noConversion"/>
  </si>
  <si>
    <t>田徑隊</t>
    <phoneticPr fontId="2" type="noConversion"/>
  </si>
  <si>
    <t>臺中市立上石國小</t>
    <phoneticPr fontId="2" type="noConversion"/>
  </si>
  <si>
    <t>臺中市西屯區</t>
    <phoneticPr fontId="2" type="noConversion"/>
  </si>
  <si>
    <t>04-27087412</t>
    <phoneticPr fontId="2" type="noConversion"/>
  </si>
  <si>
    <t>西洋擊劍</t>
    <phoneticPr fontId="2" type="noConversion"/>
  </si>
  <si>
    <t>小提琴</t>
    <phoneticPr fontId="2" type="noConversion"/>
  </si>
  <si>
    <t>西洋棋</t>
    <phoneticPr fontId="2" type="noConversion"/>
  </si>
  <si>
    <t>桌球</t>
    <phoneticPr fontId="2" type="noConversion"/>
  </si>
  <si>
    <t>羽球</t>
    <phoneticPr fontId="2" type="noConversion"/>
  </si>
  <si>
    <t>書法</t>
    <phoneticPr fontId="2" type="noConversion"/>
  </si>
  <si>
    <t>羽球育樂營</t>
    <phoneticPr fontId="2" type="noConversion"/>
  </si>
  <si>
    <t>臺中市西屯區大仁國民小學</t>
    <phoneticPr fontId="2" type="noConversion"/>
  </si>
  <si>
    <t>107.01.25-107.01.31（不包含週六、週日），共5天</t>
    <phoneticPr fontId="2" type="noConversion"/>
  </si>
  <si>
    <t>臺中市西屯區大仁國民小學校園內</t>
    <phoneticPr fontId="2" type="noConversion"/>
  </si>
  <si>
    <t>流行街舞營</t>
    <phoneticPr fontId="2" type="noConversion"/>
  </si>
  <si>
    <t>體育活動營</t>
    <phoneticPr fontId="2" type="noConversion"/>
  </si>
  <si>
    <t>跆拳道營</t>
    <phoneticPr fontId="2" type="noConversion"/>
  </si>
  <si>
    <t>畫畫營</t>
    <phoneticPr fontId="2" type="noConversion"/>
  </si>
  <si>
    <t>粘土創作營</t>
    <phoneticPr fontId="2" type="noConversion"/>
  </si>
  <si>
    <t>美食魔法營</t>
    <phoneticPr fontId="2" type="noConversion"/>
  </si>
  <si>
    <t>臺中市西屯區協和國民小學</t>
    <phoneticPr fontId="2" type="noConversion"/>
  </si>
  <si>
    <t>烏克麗麗社</t>
    <phoneticPr fontId="2" type="noConversion"/>
  </si>
  <si>
    <t>107.02.01-107.02.02</t>
    <phoneticPr fontId="2" type="noConversion"/>
  </si>
  <si>
    <t>臺中市南屯區惠文國民小學</t>
    <phoneticPr fontId="2" type="noConversion"/>
  </si>
  <si>
    <t>科學育樂營</t>
    <phoneticPr fontId="2" type="noConversion"/>
  </si>
  <si>
    <t>空手道育樂營</t>
    <phoneticPr fontId="2" type="noConversion"/>
  </si>
  <si>
    <t>107.01.25-107.01.27</t>
    <phoneticPr fontId="2" type="noConversion"/>
  </si>
  <si>
    <t>臺中市南屯區大墩國民小學</t>
    <phoneticPr fontId="2" type="noConversion"/>
  </si>
  <si>
    <t>魔力彩虹奇幻旅程</t>
    <phoneticPr fontId="2" type="noConversion"/>
  </si>
  <si>
    <t>107.01.30-107.02.06</t>
    <phoneticPr fontId="2" type="noConversion"/>
  </si>
  <si>
    <t>臺中市南屯區黎明國民小學</t>
    <phoneticPr fontId="2" type="noConversion"/>
  </si>
  <si>
    <t>網球育樂營(第一梯)</t>
    <phoneticPr fontId="2" type="noConversion"/>
  </si>
  <si>
    <t>網球育樂營(第二梯)</t>
    <phoneticPr fontId="2" type="noConversion"/>
  </si>
  <si>
    <t>羽球育樂營(第一梯)</t>
    <phoneticPr fontId="2" type="noConversion"/>
  </si>
  <si>
    <t>羽球育樂營(第二梯)</t>
    <phoneticPr fontId="2" type="noConversion"/>
  </si>
  <si>
    <t>足球育樂營</t>
    <phoneticPr fontId="2" type="noConversion"/>
  </si>
  <si>
    <t>烏克麗麗育樂營</t>
    <phoneticPr fontId="2" type="noConversion"/>
  </si>
  <si>
    <t>扯鈴育樂營</t>
    <phoneticPr fontId="2" type="noConversion"/>
  </si>
  <si>
    <t>樂高科學實驗營</t>
    <phoneticPr fontId="2" type="noConversion"/>
  </si>
  <si>
    <t>107.02.01-107.02.13</t>
    <phoneticPr fontId="2" type="noConversion"/>
  </si>
  <si>
    <t>臺中市市立惠文高中</t>
    <phoneticPr fontId="2" type="noConversion"/>
  </si>
  <si>
    <t>寒假戶外教育體驗營</t>
    <phoneticPr fontId="2" type="noConversion"/>
  </si>
  <si>
    <t>臺中市南屯區國中及國小</t>
    <phoneticPr fontId="2" type="noConversion"/>
  </si>
  <si>
    <t>就讀於南屯區之國中小</t>
    <phoneticPr fontId="2" type="noConversion"/>
  </si>
  <si>
    <t>臺中市立豐原國民中學</t>
    <phoneticPr fontId="2" type="noConversion"/>
  </si>
  <si>
    <t>柔道育樂營</t>
    <phoneticPr fontId="2" type="noConversion"/>
  </si>
  <si>
    <t>107.01.29-107.02.13</t>
    <phoneticPr fontId="2" type="noConversion"/>
  </si>
  <si>
    <t>臺中市立豐原國中</t>
    <phoneticPr fontId="2" type="noConversion"/>
  </si>
  <si>
    <t>拔河育樂營</t>
    <phoneticPr fontId="2" type="noConversion"/>
  </si>
  <si>
    <t>未定</t>
    <phoneticPr fontId="2" type="noConversion"/>
  </si>
  <si>
    <t>臺中市豐原區豐村國民小學</t>
    <phoneticPr fontId="2" type="noConversion"/>
  </si>
  <si>
    <t>107.01.26-107.02.09</t>
    <phoneticPr fontId="2" type="noConversion"/>
  </si>
  <si>
    <t>臺中市豐原區豐村國小</t>
    <phoneticPr fontId="2" type="noConversion"/>
  </si>
  <si>
    <t>臺中市豐原區福陽國小</t>
    <phoneticPr fontId="2" type="noConversion"/>
  </si>
  <si>
    <t>PLAY陸海空機械營</t>
    <phoneticPr fontId="2" type="noConversion"/>
  </si>
  <si>
    <t>好好玩數學營寒假班</t>
    <phoneticPr fontId="2" type="noConversion"/>
  </si>
  <si>
    <t>臺中市后里區后里國中</t>
    <phoneticPr fontId="2" type="noConversion"/>
  </si>
  <si>
    <t>排球育樂營</t>
    <phoneticPr fontId="2" type="noConversion"/>
  </si>
  <si>
    <t>臺中市后里區七星國民小學</t>
    <phoneticPr fontId="2" type="noConversion"/>
  </si>
  <si>
    <t>數學營</t>
    <phoneticPr fontId="2" type="noConversion"/>
  </si>
  <si>
    <t>臺中市后里區育英國民小學</t>
    <phoneticPr fontId="2" type="noConversion"/>
  </si>
  <si>
    <t>臺中市后里區育英國小活動中心</t>
    <phoneticPr fontId="2" type="noConversion"/>
  </si>
  <si>
    <t>科學魔術營</t>
    <phoneticPr fontId="2" type="noConversion"/>
  </si>
  <si>
    <t>臺中市神岡區神岡國民小學</t>
    <phoneticPr fontId="2" type="noConversion"/>
  </si>
  <si>
    <t>107.01.25-107.02.06</t>
    <phoneticPr fontId="2" type="noConversion"/>
  </si>
  <si>
    <t>臺中市神岡區社口國小</t>
    <phoneticPr fontId="2" type="noConversion"/>
  </si>
  <si>
    <t>04-25626834#724</t>
    <phoneticPr fontId="2" type="noConversion"/>
  </si>
  <si>
    <t>107.01.22-107.02.09</t>
    <phoneticPr fontId="2" type="noConversion"/>
  </si>
  <si>
    <t>臺中市神岡區圳堵國民小學</t>
    <phoneticPr fontId="2" type="noConversion"/>
  </si>
  <si>
    <t>跆拳道育樂營</t>
    <phoneticPr fontId="2" type="noConversion"/>
  </si>
  <si>
    <t>臺中市大雅區勤益科大</t>
    <phoneticPr fontId="2" type="noConversion"/>
  </si>
  <si>
    <t>大手拉小手一起凍ㄘ動</t>
    <phoneticPr fontId="2" type="noConversion"/>
  </si>
  <si>
    <t>60人</t>
    <phoneticPr fontId="2" type="noConversion"/>
  </si>
  <si>
    <t>臺中市大雅區文雅國民小學</t>
    <phoneticPr fontId="2" type="noConversion"/>
  </si>
  <si>
    <t>外星人的太空冒險</t>
    <phoneticPr fontId="2" type="noConversion"/>
  </si>
  <si>
    <t>107.01.31-107.02.04</t>
    <phoneticPr fontId="2" type="noConversion"/>
  </si>
  <si>
    <t>臺中市大雅區文雅國小</t>
    <phoneticPr fontId="2" type="noConversion"/>
  </si>
  <si>
    <t>臺中市大雅區六寶國小</t>
    <phoneticPr fontId="2" type="noConversion"/>
  </si>
  <si>
    <t>籃球社</t>
    <phoneticPr fontId="2" type="noConversion"/>
  </si>
  <si>
    <t>臺中市六寶國小</t>
    <phoneticPr fontId="2" type="noConversion"/>
  </si>
  <si>
    <t>手風琴</t>
    <phoneticPr fontId="2" type="noConversion"/>
  </si>
  <si>
    <t>107.01.25-107.01.30</t>
    <phoneticPr fontId="2" type="noConversion"/>
  </si>
  <si>
    <t>直笛</t>
    <phoneticPr fontId="2" type="noConversion"/>
  </si>
  <si>
    <t>臺中市潭子區常春藤高中</t>
    <phoneticPr fontId="2" type="noConversion"/>
  </si>
  <si>
    <t>臺中市常春藤高中</t>
    <phoneticPr fontId="2" type="noConversion"/>
  </si>
  <si>
    <t>臺中市私立弘文高級中學</t>
    <phoneticPr fontId="2" type="noConversion"/>
  </si>
  <si>
    <t>臺中市弘文高中</t>
    <phoneticPr fontId="2" type="noConversion"/>
  </si>
  <si>
    <t>107.02.05</t>
    <phoneticPr fontId="2" type="noConversion"/>
  </si>
  <si>
    <t>臺中市潭子區東寶國小</t>
    <phoneticPr fontId="2" type="noConversion"/>
  </si>
  <si>
    <t>107.01.24-107.02.14</t>
    <phoneticPr fontId="2" type="noConversion"/>
  </si>
  <si>
    <t>潭子區</t>
    <phoneticPr fontId="2" type="noConversion"/>
  </si>
  <si>
    <t>04-25324564#733</t>
    <phoneticPr fontId="2" type="noConversion"/>
  </si>
  <si>
    <t>臺中市外埔國民中學</t>
    <phoneticPr fontId="2" type="noConversion"/>
  </si>
  <si>
    <t>運動育樂營(自行車.籃球.桌球)</t>
    <phoneticPr fontId="2" type="noConversion"/>
  </si>
  <si>
    <t>107.02.08-107.02.09</t>
    <phoneticPr fontId="2" type="noConversion"/>
  </si>
  <si>
    <t>臺中市外埔區水美國民小學</t>
    <phoneticPr fontId="2" type="noConversion"/>
  </si>
  <si>
    <t>臺中市外埔區水美國小</t>
    <phoneticPr fontId="2" type="noConversion"/>
  </si>
  <si>
    <t>桌球訓練營</t>
    <phoneticPr fontId="2" type="noConversion"/>
  </si>
  <si>
    <t>15人</t>
    <phoneticPr fontId="2" type="noConversion"/>
  </si>
  <si>
    <t>臺中市清水區大秀國小</t>
    <phoneticPr fontId="2" type="noConversion"/>
  </si>
  <si>
    <t>寒假高醫營</t>
    <phoneticPr fontId="2" type="noConversion"/>
  </si>
  <si>
    <t>107.02.07-107.02.08</t>
    <phoneticPr fontId="2" type="noConversion"/>
  </si>
  <si>
    <t>臺中市清水區大楊國民小學</t>
    <phoneticPr fontId="2" type="noConversion"/>
  </si>
  <si>
    <t>寒假科學冬令營-永原保衛戰</t>
    <phoneticPr fontId="2" type="noConversion"/>
  </si>
  <si>
    <t>107.02.01-107.02.04</t>
    <phoneticPr fontId="2" type="noConversion"/>
  </si>
  <si>
    <t>臺中市大楊國小</t>
    <phoneticPr fontId="2" type="noConversion"/>
  </si>
  <si>
    <t>臺中市梧棲國民小學</t>
    <phoneticPr fontId="2" type="noConversion"/>
  </si>
  <si>
    <t>寒假籃球營</t>
    <phoneticPr fontId="2" type="noConversion"/>
  </si>
  <si>
    <t>臺中市梧棲區梧棲國小</t>
    <phoneticPr fontId="2" type="noConversion"/>
  </si>
  <si>
    <t>臺中市梧棲區大德國小</t>
    <phoneticPr fontId="2" type="noConversion"/>
  </si>
  <si>
    <t>黏土造型班</t>
    <phoneticPr fontId="2" type="noConversion"/>
  </si>
  <si>
    <t>臺中市大德國小</t>
    <phoneticPr fontId="2" type="noConversion"/>
  </si>
  <si>
    <t>作文</t>
    <phoneticPr fontId="2" type="noConversion"/>
  </si>
  <si>
    <t>舞蹈</t>
    <phoneticPr fontId="2" type="noConversion"/>
  </si>
  <si>
    <t>射箭</t>
    <phoneticPr fontId="2" type="noConversion"/>
  </si>
  <si>
    <t>圍棋</t>
    <phoneticPr fontId="2" type="noConversion"/>
  </si>
  <si>
    <t>直笛隊團練</t>
    <phoneticPr fontId="2" type="noConversion"/>
  </si>
  <si>
    <t>臺中市大甲區大甲國小</t>
    <phoneticPr fontId="2" type="noConversion"/>
  </si>
  <si>
    <t>直笛社</t>
    <phoneticPr fontId="2" type="noConversion"/>
  </si>
  <si>
    <t>繪畫社</t>
    <phoneticPr fontId="2" type="noConversion"/>
  </si>
  <si>
    <t>跆拳社</t>
    <phoneticPr fontId="2" type="noConversion"/>
  </si>
  <si>
    <t>躲避球隊</t>
    <phoneticPr fontId="2" type="noConversion"/>
  </si>
  <si>
    <t>臺中市大甲區文昌國小</t>
    <phoneticPr fontId="2" type="noConversion"/>
  </si>
  <si>
    <t>MV流行舞蹈冬令營</t>
    <phoneticPr fontId="2" type="noConversion"/>
  </si>
  <si>
    <t>街舞冬令營</t>
    <phoneticPr fontId="2" type="noConversion"/>
  </si>
  <si>
    <t>107.01.29-107.02.08</t>
    <phoneticPr fontId="2" type="noConversion"/>
  </si>
  <si>
    <t>桌球冬令營</t>
    <phoneticPr fontId="2" type="noConversion"/>
  </si>
  <si>
    <t>書法冬令營</t>
    <phoneticPr fontId="2" type="noConversion"/>
  </si>
  <si>
    <t>美術冬令營</t>
    <phoneticPr fontId="2" type="noConversion"/>
  </si>
  <si>
    <t>臺中市大甲區文武國小</t>
    <phoneticPr fontId="2" type="noConversion"/>
  </si>
  <si>
    <t>數學好好玩活動營</t>
    <phoneticPr fontId="2" type="noConversion"/>
  </si>
  <si>
    <t>107.01.24-107.01.26</t>
    <phoneticPr fontId="2" type="noConversion"/>
  </si>
  <si>
    <t>臺中市立沙鹿國民中學</t>
    <phoneticPr fontId="2" type="noConversion"/>
  </si>
  <si>
    <t>籃球訓練營</t>
    <phoneticPr fontId="2" type="noConversion"/>
  </si>
  <si>
    <t>出神入化資優化學營</t>
    <phoneticPr fontId="2" type="noConversion"/>
  </si>
  <si>
    <t>107.01.25-107.01.26; 107-01.29-107.01.31</t>
    <phoneticPr fontId="2" type="noConversion"/>
  </si>
  <si>
    <t>臺中市立北勢國中</t>
    <phoneticPr fontId="2" type="noConversion"/>
  </si>
  <si>
    <t>社區走讀/參訪</t>
    <phoneticPr fontId="2" type="noConversion"/>
  </si>
  <si>
    <t>106.01.31</t>
    <phoneticPr fontId="2" type="noConversion"/>
  </si>
  <si>
    <t>臺中市沙鹿區</t>
    <phoneticPr fontId="2" type="noConversion"/>
  </si>
  <si>
    <t>107.01.30-107.01.31</t>
    <phoneticPr fontId="2" type="noConversion"/>
  </si>
  <si>
    <t>臺中市立沙鹿工業高級中等學校</t>
    <phoneticPr fontId="2" type="noConversion"/>
  </si>
  <si>
    <t>臺中市港區綜合體育館</t>
    <phoneticPr fontId="2" type="noConversion"/>
  </si>
  <si>
    <t>臺中市沙鹿區竹林國民小學</t>
    <phoneticPr fontId="2" type="noConversion"/>
  </si>
  <si>
    <t>魔術科學創意</t>
    <phoneticPr fontId="2" type="noConversion"/>
  </si>
  <si>
    <t>閱讀寫作</t>
    <phoneticPr fontId="2" type="noConversion"/>
  </si>
  <si>
    <t>臺中市沙鹿區文光國民小學</t>
    <phoneticPr fontId="2" type="noConversion"/>
  </si>
  <si>
    <t>臺中市文光國小</t>
    <phoneticPr fontId="2" type="noConversion"/>
  </si>
  <si>
    <t>兒童MV舞蹈社</t>
    <phoneticPr fontId="2" type="noConversion"/>
  </si>
  <si>
    <t>小小米其林</t>
    <phoneticPr fontId="2" type="noConversion"/>
  </si>
  <si>
    <t>玩趣水墨美學</t>
    <phoneticPr fontId="2" type="noConversion"/>
  </si>
  <si>
    <t>乘坐夢想的氣球</t>
    <phoneticPr fontId="2" type="noConversion"/>
  </si>
  <si>
    <t>玩創意黏土</t>
    <phoneticPr fontId="2" type="noConversion"/>
  </si>
  <si>
    <t>陶藝</t>
    <phoneticPr fontId="2" type="noConversion"/>
  </si>
  <si>
    <t>跳繩</t>
    <phoneticPr fontId="2" type="noConversion"/>
  </si>
  <si>
    <t>柔道社</t>
    <phoneticPr fontId="2" type="noConversion"/>
  </si>
  <si>
    <t>臺中市立大安國民中學</t>
    <phoneticPr fontId="2" type="noConversion"/>
  </si>
  <si>
    <t>科技之旅</t>
    <phoneticPr fontId="2" type="noConversion"/>
  </si>
  <si>
    <t>107.01.31</t>
    <phoneticPr fontId="2" type="noConversion"/>
  </si>
  <si>
    <t>臺中市清泉崗機場旁</t>
    <phoneticPr fontId="2" type="noConversion"/>
  </si>
  <si>
    <t>機關王寒期育樂營</t>
    <phoneticPr fontId="2" type="noConversion"/>
  </si>
  <si>
    <t>臺中市大安國中</t>
    <phoneticPr fontId="2" type="noConversion"/>
  </si>
  <si>
    <t>臺中市立龍井國民中學</t>
    <phoneticPr fontId="2" type="noConversion"/>
  </si>
  <si>
    <t>龍井國中寒假手球育樂營</t>
    <phoneticPr fontId="2" type="noConversion"/>
  </si>
  <si>
    <t>臺中市龍井區龍井國民中學</t>
    <phoneticPr fontId="2" type="noConversion"/>
  </si>
  <si>
    <t>龍井國中寒假跆拳道育樂營</t>
    <phoneticPr fontId="2" type="noConversion"/>
  </si>
  <si>
    <t>臺中市市立龍井區龍津國小</t>
    <phoneticPr fontId="2" type="noConversion"/>
  </si>
  <si>
    <t>臺中市市立龍井區龍峰國小</t>
    <phoneticPr fontId="2" type="noConversion"/>
  </si>
  <si>
    <t>107.01.25-107.02.10</t>
    <phoneticPr fontId="2" type="noConversion"/>
  </si>
  <si>
    <t>臺中市大肚區瑞峰國小</t>
    <phoneticPr fontId="2" type="noConversion"/>
  </si>
  <si>
    <t>動力積木育樂營</t>
    <phoneticPr fontId="2" type="noConversion"/>
  </si>
  <si>
    <t>臺中市市立大肚區瑞井國民小學</t>
    <phoneticPr fontId="2" type="noConversion"/>
  </si>
  <si>
    <t>04-26912550#221</t>
    <phoneticPr fontId="2" type="noConversion"/>
  </si>
  <si>
    <t>臺中市市立烏日區烏日國小</t>
    <phoneticPr fontId="2" type="noConversion"/>
  </si>
  <si>
    <t>臺中市烏日區五光國小</t>
    <phoneticPr fontId="2" type="noConversion"/>
  </si>
  <si>
    <t>冰雪貂災害防治育樂營</t>
    <phoneticPr fontId="2" type="noConversion"/>
  </si>
  <si>
    <t>107.02.03-107.02.06</t>
    <phoneticPr fontId="2" type="noConversion"/>
  </si>
  <si>
    <t>臺中市市立新社區新社協成國小</t>
    <phoneticPr fontId="2" type="noConversion"/>
  </si>
  <si>
    <t>紅木球律運動迎向健康go go go</t>
    <phoneticPr fontId="2" type="noConversion"/>
  </si>
  <si>
    <t>臺中市新社國小</t>
    <phoneticPr fontId="2" type="noConversion"/>
  </si>
  <si>
    <t>新社國民小學田徑隊</t>
    <phoneticPr fontId="2" type="noConversion"/>
  </si>
  <si>
    <t>臺中市新社區中和國民小學</t>
    <phoneticPr fontId="2" type="noConversion"/>
  </si>
  <si>
    <t>3D列印研習營</t>
    <phoneticPr fontId="2" type="noConversion"/>
  </si>
  <si>
    <t>臺中市中和國小</t>
    <phoneticPr fontId="2" type="noConversion"/>
  </si>
  <si>
    <t>臺中市新社區崑山國小</t>
    <phoneticPr fontId="2" type="noConversion"/>
  </si>
  <si>
    <t>愛的崑山冬令營</t>
    <phoneticPr fontId="2" type="noConversion"/>
  </si>
  <si>
    <t>臺中市立大里高級中學</t>
    <phoneticPr fontId="2" type="noConversion"/>
  </si>
  <si>
    <t>107.01.25</t>
    <phoneticPr fontId="2" type="noConversion"/>
  </si>
  <si>
    <t>臺中市立爽文國民中學</t>
    <phoneticPr fontId="2" type="noConversion"/>
  </si>
  <si>
    <t>法式滾球</t>
    <phoneticPr fontId="2" type="noConversion"/>
  </si>
  <si>
    <t>臺中市私立大明高中</t>
    <phoneticPr fontId="2" type="noConversion"/>
  </si>
  <si>
    <t>兒童潛能探索冬令營</t>
    <phoneticPr fontId="2" type="noConversion"/>
  </si>
  <si>
    <t>2200/場</t>
    <phoneticPr fontId="2" type="noConversion"/>
  </si>
  <si>
    <t>04-24821027#301</t>
    <phoneticPr fontId="2" type="noConversion"/>
  </si>
  <si>
    <t>臺中市私立立人高級中學</t>
    <phoneticPr fontId="2" type="noConversion"/>
  </si>
  <si>
    <t>臺中市立人高中</t>
    <phoneticPr fontId="2" type="noConversion"/>
  </si>
  <si>
    <t>教務處外語教學組林婉明</t>
    <phoneticPr fontId="2" type="noConversion"/>
  </si>
  <si>
    <t>臺中市市立大里區大里國民小學</t>
    <phoneticPr fontId="2" type="noConversion"/>
  </si>
  <si>
    <t>體智能冬令營</t>
    <phoneticPr fontId="2" type="noConversion"/>
  </si>
  <si>
    <t>中央大學返鄉服務隊</t>
    <phoneticPr fontId="2" type="noConversion"/>
  </si>
  <si>
    <t>80人</t>
    <phoneticPr fontId="2" type="noConversion"/>
  </si>
  <si>
    <t>臺中市大里區崇光國小</t>
    <phoneticPr fontId="2" type="noConversion"/>
  </si>
  <si>
    <t>快樂吹笛手</t>
    <phoneticPr fontId="2" type="noConversion"/>
  </si>
  <si>
    <t>臺中市崇光國小</t>
    <phoneticPr fontId="2" type="noConversion"/>
  </si>
  <si>
    <t>無</t>
    <phoneticPr fontId="3" type="noConversion"/>
  </si>
  <si>
    <t>http://www.cjjh.tc.edu.tw</t>
  </si>
  <si>
    <t>http://www.dyes.tc.edu.tw/</t>
  </si>
  <si>
    <t>http://xoops.jxes.tc.edu.tw/</t>
  </si>
  <si>
    <t>http://www.smgsh.tc.edu.tw/v6/Home/News/1962</t>
  </si>
  <si>
    <t>http://www.phjh.tc.edu.tw/xoops/</t>
  </si>
  <si>
    <t>http://www.wces.tc.edu.tw/</t>
  </si>
  <si>
    <t>http://www.sces.tc.edu.tw/</t>
  </si>
  <si>
    <t>http://www.hses.tc.edu.tw/hsesmainpage/chinesePageok.htm</t>
  </si>
  <si>
    <t>http://www.fuyaes.tc.edu.tw/web/</t>
  </si>
  <si>
    <t>https://www.tc.edu.tw/eform/sign/edit/id/8無74</t>
  </si>
  <si>
    <t>www.ivyjhs.tc.edu.tw</t>
  </si>
  <si>
    <t>www.hwhs.tc.edu.tw</t>
  </si>
  <si>
    <t>http://www.tbes.tc.edu.tw/index.php#A</t>
  </si>
  <si>
    <t>http://xoops.dayes.tc.edu.tw/modules/tadnews/index.php</t>
  </si>
  <si>
    <t>http://www.bsjh.tc.edu.tw/index.php</t>
  </si>
  <si>
    <t>https://sites.google.com/a/wkes.tc.edu.tw/sha-lu-qu-wen-guang-guo-xiao-xue-wu-chu/she-tuan-huo-dong</t>
  </si>
  <si>
    <t>www.tajh.tc.edu.tw/bin/home.php</t>
  </si>
  <si>
    <t>https://163.17.161.129</t>
  </si>
  <si>
    <t>https://www.facebook.com/woodball.tw/</t>
  </si>
  <si>
    <t>http://www.cgps.tc.edu.tw/index.php?if=end</t>
  </si>
  <si>
    <t>http://www.wfups.tc.edu.tw/index.php</t>
  </si>
  <si>
    <t>http://www.cyhs.tc.edu.tw/</t>
  </si>
  <si>
    <t>https://docs.google.com/forms/d/e/1FAIpQLSfovtVdfFLzLL8EjmdrXuxAGuQ3VafvP8OpQbyX--F-QH__sw/viewform</t>
  </si>
  <si>
    <t>http://tw.school.uschoolnet.com/?id=es00001253</t>
    <phoneticPr fontId="3" type="noConversion"/>
  </si>
  <si>
    <t>http://epage.lzsh.tc.edu.tw/files/11-1000-448.php?Lang=zh-tw</t>
    <phoneticPr fontId="3" type="noConversion"/>
  </si>
  <si>
    <t>http://www.syjhs.tc.edu.tw/2018winter/</t>
    <phoneticPr fontId="3" type="noConversion"/>
  </si>
  <si>
    <t>950-1,500</t>
    <phoneticPr fontId="2" type="noConversion"/>
  </si>
  <si>
    <t>2,800-3,800</t>
    <phoneticPr fontId="2" type="noConversion"/>
  </si>
  <si>
    <t>不收費</t>
    <phoneticPr fontId="2" type="noConversion"/>
  </si>
  <si>
    <t>救國團兒童快樂冬令成長營</t>
  </si>
  <si>
    <t xml:space="preserve"> Ivy寒假領袖營</t>
  </si>
  <si>
    <t>寒假多元探索營</t>
  </si>
  <si>
    <t>觀光餐飲小達人</t>
  </si>
  <si>
    <t>寒假瘋狂科學體驗營</t>
  </si>
  <si>
    <t>領袖菁英語挑戰營</t>
  </si>
  <si>
    <t>無</t>
    <phoneticPr fontId="2" type="noConversion"/>
  </si>
  <si>
    <t>流行MV街舞營</t>
    <phoneticPr fontId="2" type="noConversion"/>
  </si>
  <si>
    <t>烏克麗麗營</t>
    <phoneticPr fontId="2" type="noConversion"/>
  </si>
  <si>
    <t>107.01.25-107.02.06</t>
    <phoneticPr fontId="2" type="noConversion"/>
  </si>
  <si>
    <t>樂樂棒球營</t>
    <phoneticPr fontId="2" type="noConversion"/>
  </si>
  <si>
    <t>圍棋社</t>
    <phoneticPr fontId="2" type="noConversion"/>
  </si>
  <si>
    <t>107.01.25-107.01.31</t>
    <phoneticPr fontId="2" type="noConversion"/>
  </si>
  <si>
    <t>社團法人臺灣先鋒青少年發展協會</t>
  </si>
  <si>
    <t>臺中琴瑟合唱團 《二十週年演唱會=唐山過臺灣》</t>
  </si>
  <si>
    <t>2018第十五屆大臺中盃運動舞蹈全國公開賽</t>
  </si>
  <si>
    <t>收費</t>
    <phoneticPr fontId="2" type="noConversion"/>
  </si>
  <si>
    <t>臺中市立梨山國民中小學</t>
    <phoneticPr fontId="2" type="noConversion"/>
  </si>
  <si>
    <t>夢想飛揚</t>
    <phoneticPr fontId="2" type="noConversion"/>
  </si>
  <si>
    <t>107.01.28-107.02.03</t>
    <phoneticPr fontId="2" type="noConversion"/>
  </si>
  <si>
    <t>107.01.25-107.01.29</t>
    <phoneticPr fontId="2" type="noConversion"/>
  </si>
  <si>
    <t>棒球營</t>
    <phoneticPr fontId="2" type="noConversion"/>
  </si>
  <si>
    <t>107.02.01-107.02.02</t>
    <phoneticPr fontId="2" type="noConversion"/>
  </si>
  <si>
    <t>107.02.05-107.02.09</t>
    <phoneticPr fontId="2" type="noConversion"/>
  </si>
  <si>
    <t>臺中市市立和平區自由國小</t>
    <phoneticPr fontId="2" type="noConversion"/>
  </si>
  <si>
    <t>寒假棒球訓練</t>
    <phoneticPr fontId="2" type="noConversion"/>
  </si>
  <si>
    <t>107.01.30-107.02.03</t>
    <phoneticPr fontId="2" type="noConversion"/>
  </si>
  <si>
    <t>臺中市和平區中坑國小</t>
    <phoneticPr fontId="2" type="noConversion"/>
  </si>
  <si>
    <t>政大英語營</t>
    <phoneticPr fontId="2" type="noConversion"/>
  </si>
  <si>
    <t>107.01.25-107.02.09</t>
    <phoneticPr fontId="2" type="noConversion"/>
  </si>
  <si>
    <t>107.01.29-107.02.09</t>
    <phoneticPr fontId="2" type="noConversion"/>
  </si>
  <si>
    <t>107.01.29-107.02.01</t>
    <phoneticPr fontId="2" type="noConversion"/>
  </si>
  <si>
    <t>臺中市市立五福國民小學</t>
    <phoneticPr fontId="2" type="noConversion"/>
  </si>
  <si>
    <t>小海豚的漂浮島歷險記</t>
    <phoneticPr fontId="2" type="noConversion"/>
  </si>
  <si>
    <t>107.02.06-107.02.09</t>
    <phoneticPr fontId="2" type="noConversion"/>
  </si>
  <si>
    <t>臺中市市立霧峰區吉峰國小</t>
    <phoneticPr fontId="2" type="noConversion"/>
  </si>
  <si>
    <t>忍者世界寒假育樂營</t>
    <phoneticPr fontId="2" type="noConversion"/>
  </si>
  <si>
    <t>臺中市私立太平區慈明高中</t>
    <phoneticPr fontId="2" type="noConversion"/>
  </si>
  <si>
    <t>迎向大未來人才培訓冬令營</t>
    <phoneticPr fontId="2" type="noConversion"/>
  </si>
  <si>
    <t>107.01.29-107.02.04</t>
    <phoneticPr fontId="2" type="noConversion"/>
  </si>
  <si>
    <t>臺中市市立太平區長億高中</t>
    <phoneticPr fontId="2" type="noConversion"/>
  </si>
  <si>
    <t>科學營</t>
    <phoneticPr fontId="2" type="noConversion"/>
  </si>
  <si>
    <t>107.02.21-107.02.22</t>
    <phoneticPr fontId="2" type="noConversion"/>
  </si>
  <si>
    <t>04-22704022#111</t>
    <phoneticPr fontId="2" type="noConversion"/>
  </si>
  <si>
    <t>臺中市私立太平區華盛頓中學</t>
    <phoneticPr fontId="2" type="noConversion"/>
  </si>
  <si>
    <t>品德教育多元服務學習活動</t>
    <phoneticPr fontId="2" type="noConversion"/>
  </si>
  <si>
    <t>107.02.07</t>
    <phoneticPr fontId="2" type="noConversion"/>
  </si>
  <si>
    <t>臺中市太平區太平國小</t>
    <phoneticPr fontId="2" type="noConversion"/>
  </si>
  <si>
    <t>羽球班</t>
    <phoneticPr fontId="2" type="noConversion"/>
  </si>
  <si>
    <t>107.01.25-107.02.07</t>
    <phoneticPr fontId="2" type="noConversion"/>
  </si>
  <si>
    <t>烏克麗麗</t>
    <phoneticPr fontId="2" type="noConversion"/>
  </si>
  <si>
    <t>桌球班</t>
    <phoneticPr fontId="2" type="noConversion"/>
  </si>
  <si>
    <t>107.01.25-107.02.02</t>
    <phoneticPr fontId="2" type="noConversion"/>
  </si>
  <si>
    <t>溜冰直排輪</t>
    <phoneticPr fontId="2" type="noConversion"/>
  </si>
  <si>
    <t>創意美術班</t>
    <phoneticPr fontId="2" type="noConversion"/>
  </si>
  <si>
    <t>籃球班</t>
    <phoneticPr fontId="2" type="noConversion"/>
  </si>
  <si>
    <t>籃球營</t>
    <phoneticPr fontId="2" type="noConversion"/>
  </si>
  <si>
    <t>臺中市市立太平區黃竹國民小學</t>
    <phoneticPr fontId="2" type="noConversion"/>
  </si>
  <si>
    <t>夢想傳說英語冬令營</t>
    <phoneticPr fontId="2" type="noConversion"/>
  </si>
  <si>
    <t>107.01.30-107.02.02</t>
    <phoneticPr fontId="2" type="noConversion"/>
  </si>
  <si>
    <t>臺中市太平區黃竹國小</t>
    <phoneticPr fontId="2" type="noConversion"/>
  </si>
  <si>
    <t>04-22715933#80</t>
    <phoneticPr fontId="2" type="noConversion"/>
  </si>
  <si>
    <t>107.01.25-107.02.04</t>
    <phoneticPr fontId="2" type="noConversion"/>
  </si>
  <si>
    <t>臺中市市立東勢區東新國中</t>
    <phoneticPr fontId="2" type="noConversion"/>
  </si>
  <si>
    <t>悅讀營</t>
    <phoneticPr fontId="2" type="noConversion"/>
  </si>
  <si>
    <t>107.01.29-107.01.31</t>
    <phoneticPr fontId="2" type="noConversion"/>
  </si>
  <si>
    <t>107.01.29-107.02.06</t>
    <phoneticPr fontId="2" type="noConversion"/>
  </si>
  <si>
    <t>臺中市東勢區新成國民小學</t>
    <phoneticPr fontId="2" type="noConversion"/>
  </si>
  <si>
    <t>冬令基一隊環境保護育樂營</t>
    <phoneticPr fontId="2" type="noConversion"/>
  </si>
  <si>
    <t>臺中市中山國民小學</t>
    <phoneticPr fontId="2" type="noConversion"/>
  </si>
  <si>
    <t>本校學生優先，有餘額開放外校學生</t>
    <phoneticPr fontId="2" type="noConversion"/>
  </si>
  <si>
    <t>直排輪營</t>
    <phoneticPr fontId="2" type="noConversion"/>
  </si>
  <si>
    <t>羽球營</t>
    <phoneticPr fontId="2" type="noConversion"/>
  </si>
  <si>
    <t>臺中市東勢區明正國民小學</t>
    <phoneticPr fontId="2" type="noConversion"/>
  </si>
  <si>
    <t>04-25874455#21</t>
    <phoneticPr fontId="2" type="noConversion"/>
  </si>
  <si>
    <t>臺中市后里區內埔國民小學</t>
    <phoneticPr fontId="2" type="noConversion"/>
  </si>
  <si>
    <t>羽球訓練營</t>
    <phoneticPr fontId="2" type="noConversion"/>
  </si>
  <si>
    <t>MICRO:BIT電腦營</t>
    <phoneticPr fontId="2" type="noConversion"/>
  </si>
  <si>
    <t>直排輪訓練營</t>
    <phoneticPr fontId="2" type="noConversion"/>
  </si>
  <si>
    <t>臺中市后里國小</t>
    <phoneticPr fontId="2" type="noConversion"/>
  </si>
  <si>
    <t>魔術育樂營</t>
    <phoneticPr fontId="2" type="noConversion"/>
  </si>
  <si>
    <t>107.01.25-107.02.05</t>
    <phoneticPr fontId="2" type="noConversion"/>
  </si>
  <si>
    <t>107.01.25-107.02.08</t>
    <phoneticPr fontId="2" type="noConversion"/>
  </si>
  <si>
    <t>活動名稱</t>
    <phoneticPr fontId="3" type="noConversion"/>
  </si>
  <si>
    <t>活動類別</t>
    <phoneticPr fontId="3" type="noConversion"/>
  </si>
  <si>
    <t>月</t>
    <phoneticPr fontId="3" type="noConversion"/>
  </si>
  <si>
    <t>日</t>
    <phoneticPr fontId="3" type="noConversion"/>
  </si>
  <si>
    <t>結束年</t>
    <phoneticPr fontId="3" type="noConversion"/>
  </si>
  <si>
    <t>月</t>
    <phoneticPr fontId="3" type="noConversion"/>
  </si>
  <si>
    <t>收費及不收費用</t>
    <phoneticPr fontId="3" type="noConversion"/>
  </si>
  <si>
    <t>是否限本校學生</t>
    <phoneticPr fontId="3" type="noConversion"/>
  </si>
  <si>
    <t>預計參與人數/人次</t>
    <phoneticPr fontId="3" type="noConversion"/>
  </si>
  <si>
    <t>參加對象</t>
    <phoneticPr fontId="3" type="noConversion"/>
  </si>
  <si>
    <t>3000人</t>
    <phoneticPr fontId="3" type="noConversion"/>
  </si>
  <si>
    <t>300人</t>
    <phoneticPr fontId="5" type="noConversion"/>
  </si>
  <si>
    <t>90人</t>
    <phoneticPr fontId="3" type="noConversion"/>
  </si>
  <si>
    <t>160人</t>
    <phoneticPr fontId="3" type="noConversion"/>
  </si>
  <si>
    <t>80-100人</t>
    <phoneticPr fontId="3" type="noConversion"/>
  </si>
  <si>
    <t>無限制</t>
    <phoneticPr fontId="2" type="noConversion"/>
  </si>
  <si>
    <t>2000人</t>
    <phoneticPr fontId="2" type="noConversion"/>
  </si>
  <si>
    <t>5000人</t>
    <phoneticPr fontId="2" type="noConversion"/>
  </si>
  <si>
    <t>臺中市大墩文化中心文物陳列室（一）</t>
    <phoneticPr fontId="2" type="noConversion"/>
  </si>
  <si>
    <t>臺中市大墩文化中心文物陳列室（二）</t>
    <phoneticPr fontId="2" type="noConversion"/>
  </si>
  <si>
    <t>臺中市大墩文化中心文物陳列室（三）</t>
    <phoneticPr fontId="2" type="noConversion"/>
  </si>
  <si>
    <t>臺中市文英館主題暨文英畫廊</t>
    <phoneticPr fontId="2" type="noConversion"/>
  </si>
  <si>
    <t>臺中市大墩藝廊(一)～(三)、(五)、(六)及動力空間</t>
    <phoneticPr fontId="2" type="noConversion"/>
  </si>
  <si>
    <t>臺中市大墩文化中心大墩藝廊(四)</t>
    <phoneticPr fontId="2" type="noConversion"/>
  </si>
  <si>
    <t>臺中市大墩文化中心文物陳列室（一）</t>
    <phoneticPr fontId="2" type="noConversion"/>
  </si>
  <si>
    <t>臺中市北區國民運動中心</t>
    <phoneticPr fontId="2" type="noConversion"/>
  </si>
  <si>
    <t>臺中市朝馬國民運動中心</t>
    <phoneticPr fontId="2" type="noConversion"/>
  </si>
  <si>
    <t>臺中市后里區友達光電停車場</t>
    <phoneticPr fontId="3" type="noConversion"/>
  </si>
  <si>
    <t>臺中市西屯區泰安國民小學</t>
    <phoneticPr fontId="2" type="noConversion"/>
  </si>
  <si>
    <t>臺中市上楓國小</t>
    <phoneticPr fontId="2" type="noConversion"/>
  </si>
  <si>
    <t>臺中市潭子區</t>
    <phoneticPr fontId="2" type="noConversion"/>
  </si>
  <si>
    <t>臺中市梧棲樂活羽球館</t>
    <phoneticPr fontId="2" type="noConversion"/>
  </si>
  <si>
    <t>南投縣集集攔河堰、信義梅子工廠</t>
    <phoneticPr fontId="2" type="noConversion"/>
  </si>
  <si>
    <t>辦理機關</t>
    <phoneticPr fontId="3" type="noConversion"/>
  </si>
  <si>
    <t>辦理機關聯絡人</t>
    <phoneticPr fontId="3" type="noConversion"/>
  </si>
  <si>
    <t>相關網址</t>
    <phoneticPr fontId="3" type="noConversion"/>
  </si>
  <si>
    <t>未定</t>
    <phoneticPr fontId="2" type="noConversion"/>
  </si>
  <si>
    <t>25人</t>
    <phoneticPr fontId="2" type="noConversion"/>
  </si>
  <si>
    <t>視各課程規定</t>
    <phoneticPr fontId="2" type="noConversion"/>
  </si>
  <si>
    <t>成功國小邱祝賢主任</t>
    <phoneticPr fontId="2" type="noConversion"/>
  </si>
  <si>
    <t>婦幼警察隊分隊長郭毓琇</t>
    <phoneticPr fontId="3" type="noConversion"/>
  </si>
  <si>
    <t>04-25295074</t>
    <phoneticPr fontId="3" type="noConversion"/>
  </si>
  <si>
    <t>04-26831264</t>
    <phoneticPr fontId="2" type="noConversion"/>
  </si>
  <si>
    <t xml:space="preserve">
04-25131699</t>
    <phoneticPr fontId="2" type="noConversion"/>
  </si>
  <si>
    <t>04-25131700</t>
    <phoneticPr fontId="2" type="noConversion"/>
  </si>
  <si>
    <t>04-25131701</t>
    <phoneticPr fontId="2" type="noConversion"/>
  </si>
  <si>
    <t>財團法人基督教中華聖潔會
鄭兆文牧師</t>
    <phoneticPr fontId="3" type="noConversion"/>
  </si>
  <si>
    <t xml:space="preserve">
04-2566-6809
</t>
    <phoneticPr fontId="3" type="noConversion"/>
  </si>
  <si>
    <t>04-22623497#12</t>
    <phoneticPr fontId="2" type="noConversion"/>
  </si>
  <si>
    <t>04-23224531</t>
    <phoneticPr fontId="2" type="noConversion"/>
  </si>
  <si>
    <t>04-25260136#214或#206-208</t>
    <phoneticPr fontId="2" type="noConversion"/>
  </si>
  <si>
    <t>04-2562294#726</t>
    <phoneticPr fontId="2" type="noConversion"/>
  </si>
  <si>
    <t>04-2562294#725</t>
    <phoneticPr fontId="2" type="noConversion"/>
  </si>
  <si>
    <t>04-2562294#724</t>
    <phoneticPr fontId="2" type="noConversion"/>
  </si>
  <si>
    <t>04-2562294#723</t>
    <phoneticPr fontId="2" type="noConversion"/>
  </si>
  <si>
    <t>04-2562294#722</t>
    <phoneticPr fontId="2" type="noConversion"/>
  </si>
  <si>
    <t>學務處陳宏俊老師</t>
    <phoneticPr fontId="2" type="noConversion"/>
  </si>
  <si>
    <t>學務處陳宏俊老師</t>
    <phoneticPr fontId="2" type="noConversion"/>
  </si>
  <si>
    <t>學務主任謝長融</t>
    <phoneticPr fontId="2" type="noConversion"/>
  </si>
  <si>
    <t>04-25853447#721</t>
    <phoneticPr fontId="2" type="noConversion"/>
  </si>
  <si>
    <t>何金庭</t>
    <phoneticPr fontId="2" type="noConversion"/>
  </si>
  <si>
    <t>04-25872684#10</t>
    <phoneticPr fontId="2" type="noConversion"/>
  </si>
  <si>
    <t xml:space="preserve">張國波 </t>
    <phoneticPr fontId="2" type="noConversion"/>
  </si>
  <si>
    <t xml:space="preserve">鍾曉慧 </t>
    <phoneticPr fontId="2" type="noConversion"/>
  </si>
  <si>
    <t xml:space="preserve">張銀堯 </t>
    <phoneticPr fontId="2" type="noConversion"/>
  </si>
  <si>
    <t>康智程</t>
    <phoneticPr fontId="2" type="noConversion"/>
  </si>
  <si>
    <t xml:space="preserve">蘇真愛 </t>
    <phoneticPr fontId="2" type="noConversion"/>
  </si>
  <si>
    <t>鍾琬菁</t>
    <phoneticPr fontId="2" type="noConversion"/>
  </si>
  <si>
    <t>0982-501171</t>
    <phoneticPr fontId="2" type="noConversion"/>
  </si>
  <si>
    <t>學務主任吳秋櫻</t>
    <phoneticPr fontId="2" type="noConversion"/>
  </si>
  <si>
    <t>04-23300893#820</t>
    <phoneticPr fontId="2" type="noConversion"/>
  </si>
  <si>
    <t>04-23396119#624</t>
    <phoneticPr fontId="2" type="noConversion"/>
  </si>
  <si>
    <t>學務處劉香伶</t>
    <phoneticPr fontId="2" type="noConversion"/>
  </si>
  <si>
    <t>04-24066002#734</t>
    <phoneticPr fontId="2" type="noConversion"/>
  </si>
  <si>
    <t>04-24066002#734</t>
    <phoneticPr fontId="2" type="noConversion"/>
  </si>
  <si>
    <t>04-24067545#237</t>
    <phoneticPr fontId="2" type="noConversion"/>
  </si>
  <si>
    <t>04-25812496#320</t>
    <phoneticPr fontId="2" type="noConversion"/>
  </si>
  <si>
    <t>04-25931001#13</t>
    <phoneticPr fontId="2" type="noConversion"/>
  </si>
  <si>
    <t>04-25811204#131</t>
    <phoneticPr fontId="2" type="noConversion"/>
  </si>
  <si>
    <t xml:space="preserve">中臺科技大學運動休閒促進社  陳偉婷同學  </t>
    <phoneticPr fontId="2" type="noConversion"/>
  </si>
  <si>
    <t>0989-887196</t>
    <phoneticPr fontId="2" type="noConversion"/>
  </si>
  <si>
    <t>04-23381242#722</t>
    <phoneticPr fontId="2" type="noConversion"/>
  </si>
  <si>
    <t>04-26393394</t>
    <phoneticPr fontId="2" type="noConversion"/>
  </si>
  <si>
    <t>04-26353344#724</t>
    <phoneticPr fontId="2" type="noConversion"/>
  </si>
  <si>
    <t>04-26352806#222</t>
    <phoneticPr fontId="2" type="noConversion"/>
  </si>
  <si>
    <t>04-26352806#222</t>
    <phoneticPr fontId="2" type="noConversion"/>
  </si>
  <si>
    <t>04-26352806#222</t>
    <phoneticPr fontId="2" type="noConversion"/>
  </si>
  <si>
    <t>04-26352806#221</t>
    <phoneticPr fontId="2" type="noConversion"/>
  </si>
  <si>
    <t>04-26620175#731</t>
    <phoneticPr fontId="2" type="noConversion"/>
  </si>
  <si>
    <t>04-26620175#731</t>
    <phoneticPr fontId="2" type="noConversion"/>
  </si>
  <si>
    <t>04-26710928#261</t>
    <phoneticPr fontId="2" type="noConversion"/>
  </si>
  <si>
    <t>04-25260136#214或#206-209</t>
    <phoneticPr fontId="2" type="noConversion"/>
  </si>
  <si>
    <t>04-24373080</t>
    <phoneticPr fontId="2" type="noConversion"/>
  </si>
  <si>
    <t xml:space="preserve">0937-789149 </t>
    <phoneticPr fontId="2" type="noConversion"/>
  </si>
  <si>
    <t>臺中市政府文化局大墩文化中心推廣股王嘉鈴</t>
    <phoneticPr fontId="2" type="noConversion"/>
  </si>
  <si>
    <t>04-23727311#211</t>
    <phoneticPr fontId="2" type="noConversion"/>
  </si>
  <si>
    <t>葫蘆墩文化中心林先生</t>
    <phoneticPr fontId="2" type="noConversion"/>
  </si>
  <si>
    <t>葫蘆墩文化中心陳小姐</t>
    <phoneticPr fontId="2" type="noConversion"/>
  </si>
  <si>
    <t>葫蘆墩文化中心傅小姐</t>
    <phoneticPr fontId="2" type="noConversion"/>
  </si>
  <si>
    <t>葫蘆墩文化中心推廣股常麗</t>
    <phoneticPr fontId="2" type="noConversion"/>
  </si>
  <si>
    <t>葫蘆墩文化中心郭小姐</t>
    <phoneticPr fontId="2" type="noConversion"/>
  </si>
  <si>
    <t>黃俊堯</t>
    <phoneticPr fontId="3" type="noConversion"/>
  </si>
  <si>
    <t>0915-311599</t>
    <phoneticPr fontId="3" type="noConversion"/>
  </si>
  <si>
    <t>04-22020374</t>
    <phoneticPr fontId="2" type="noConversion"/>
  </si>
  <si>
    <t>04-22356555#107</t>
    <phoneticPr fontId="2" type="noConversion"/>
  </si>
  <si>
    <t>04-22825683#711</t>
    <phoneticPr fontId="2" type="noConversion"/>
  </si>
  <si>
    <t>04-22633229*710</t>
    <phoneticPr fontId="2" type="noConversion"/>
  </si>
  <si>
    <t>教學組陳美玲組長</t>
    <phoneticPr fontId="2" type="noConversion"/>
  </si>
  <si>
    <t>04-22223620#31</t>
    <phoneticPr fontId="2" type="noConversion"/>
  </si>
  <si>
    <t>學務處訓育組陳品蕙</t>
    <phoneticPr fontId="2" type="noConversion"/>
  </si>
  <si>
    <t>04-23755959*721</t>
    <phoneticPr fontId="2" type="noConversion"/>
  </si>
  <si>
    <t>學務處訓育組</t>
    <phoneticPr fontId="2" type="noConversion"/>
  </si>
  <si>
    <t>04-23212041#721</t>
    <phoneticPr fontId="2" type="noConversion"/>
  </si>
  <si>
    <t>04-22979601#720</t>
    <phoneticPr fontId="2" type="noConversion"/>
  </si>
  <si>
    <t>04-22211101#721</t>
    <phoneticPr fontId="2" type="noConversion"/>
  </si>
  <si>
    <t>學務處體育組林俊傑</t>
    <phoneticPr fontId="2" type="noConversion"/>
  </si>
  <si>
    <t>04-22038064#721</t>
    <phoneticPr fontId="2" type="noConversion"/>
  </si>
  <si>
    <t>體育組蘇志勇老師</t>
    <phoneticPr fontId="2" type="noConversion"/>
  </si>
  <si>
    <t>04-22302319#722</t>
    <phoneticPr fontId="2" type="noConversion"/>
  </si>
  <si>
    <t>訓育組沈佩如老師</t>
    <phoneticPr fontId="2" type="noConversion"/>
  </si>
  <si>
    <t>04-24367042#721</t>
    <phoneticPr fontId="2" type="noConversion"/>
  </si>
  <si>
    <t>04-23132003#710</t>
    <phoneticPr fontId="2" type="noConversion"/>
  </si>
  <si>
    <t>04-23132003#118</t>
    <phoneticPr fontId="2" type="noConversion"/>
  </si>
  <si>
    <t>04-27017045#725</t>
    <phoneticPr fontId="2" type="noConversion"/>
  </si>
  <si>
    <t>04-23134545#721</t>
    <phoneticPr fontId="2" type="noConversion"/>
  </si>
  <si>
    <t>04-23588022#724</t>
    <phoneticPr fontId="2" type="noConversion"/>
  </si>
  <si>
    <t>0905-319618</t>
    <phoneticPr fontId="2" type="noConversion"/>
  </si>
  <si>
    <t>豆典文創教育有限公司</t>
    <phoneticPr fontId="2" type="noConversion"/>
  </si>
  <si>
    <t>04-22607979</t>
    <phoneticPr fontId="2" type="noConversion"/>
  </si>
  <si>
    <t>學務處體育組蕭國偉老師</t>
    <phoneticPr fontId="2" type="noConversion"/>
  </si>
  <si>
    <t>學務處學生活動組張莉敏老師</t>
    <phoneticPr fontId="2" type="noConversion"/>
  </si>
  <si>
    <t xml:space="preserve">活動教育組 張榮升組長 </t>
    <phoneticPr fontId="2" type="noConversion"/>
  </si>
  <si>
    <t>學務處邱翌如組長</t>
    <phoneticPr fontId="2" type="noConversion"/>
  </si>
  <si>
    <t>04-25251200#105</t>
    <phoneticPr fontId="2" type="noConversion"/>
  </si>
  <si>
    <t>張君鈴</t>
    <phoneticPr fontId="2" type="noConversion"/>
  </si>
  <si>
    <t>04-25291101#640</t>
    <phoneticPr fontId="2" type="noConversion"/>
  </si>
  <si>
    <t>張雪芬</t>
    <phoneticPr fontId="2" type="noConversion"/>
  </si>
  <si>
    <t>04-25291101#610</t>
    <phoneticPr fontId="2" type="noConversion"/>
  </si>
  <si>
    <t>體育組林曉君</t>
    <phoneticPr fontId="2" type="noConversion"/>
  </si>
  <si>
    <t>04-25562608#111</t>
    <phoneticPr fontId="2" type="noConversion"/>
  </si>
  <si>
    <t>學務處鄭永明</t>
    <phoneticPr fontId="2" type="noConversion"/>
  </si>
  <si>
    <t>神岡區救國團總幹事蔡淑敏</t>
    <phoneticPr fontId="2" type="noConversion"/>
  </si>
  <si>
    <t>04-25623734#293</t>
    <phoneticPr fontId="2" type="noConversion"/>
  </si>
  <si>
    <t>張秀珍</t>
    <phoneticPr fontId="2" type="noConversion"/>
  </si>
  <si>
    <t>04-25663664*720</t>
    <phoneticPr fontId="2" type="noConversion"/>
  </si>
  <si>
    <t>0900-162398</t>
    <phoneticPr fontId="2" type="noConversion"/>
  </si>
  <si>
    <t>04-25694858#221</t>
    <phoneticPr fontId="2" type="noConversion"/>
  </si>
  <si>
    <t>教務處註冊組吳如珊</t>
    <phoneticPr fontId="2" type="noConversion"/>
  </si>
  <si>
    <t>04-25395066#114</t>
    <phoneticPr fontId="2" type="noConversion"/>
  </si>
  <si>
    <t>學務處體育組紀伯欣</t>
    <phoneticPr fontId="2" type="noConversion"/>
  </si>
  <si>
    <t>04-26833721*212</t>
    <phoneticPr fontId="2" type="noConversion"/>
  </si>
  <si>
    <t>04-26876508</t>
    <phoneticPr fontId="2" type="noConversion"/>
  </si>
  <si>
    <t>水美國小蔡宜芳</t>
    <phoneticPr fontId="2" type="noConversion"/>
  </si>
  <si>
    <t>學務處林祺清</t>
    <phoneticPr fontId="2" type="noConversion"/>
  </si>
  <si>
    <t>04-26200634#120</t>
    <phoneticPr fontId="2" type="noConversion"/>
  </si>
  <si>
    <t>0</t>
    <phoneticPr fontId="2" type="noConversion"/>
  </si>
  <si>
    <t>本市國小學生國、高中學生</t>
    <phoneticPr fontId="2" type="noConversion"/>
  </si>
  <si>
    <t>本市國高中學生</t>
    <phoneticPr fontId="2" type="noConversion"/>
  </si>
  <si>
    <t>全國國小3-6年級</t>
    <phoneticPr fontId="2" type="noConversion"/>
  </si>
  <si>
    <t>國中～高中階段之青少年</t>
    <phoneticPr fontId="2" type="noConversion"/>
  </si>
  <si>
    <t>本市各級學校學生</t>
    <phoneticPr fontId="2" type="noConversion"/>
  </si>
  <si>
    <t>國小學童(視各課程規定)</t>
    <phoneticPr fontId="2" type="noConversion"/>
  </si>
  <si>
    <t>30人</t>
    <phoneticPr fontId="2" type="noConversion"/>
  </si>
  <si>
    <t>20人</t>
    <phoneticPr fontId="2" type="noConversion"/>
  </si>
  <si>
    <t>國小學生</t>
    <phoneticPr fontId="2" type="noConversion"/>
  </si>
  <si>
    <t>40人</t>
    <phoneticPr fontId="2" type="noConversion"/>
  </si>
  <si>
    <t>國小</t>
    <phoneticPr fontId="2" type="noConversion"/>
  </si>
  <si>
    <t>本市國小學生</t>
    <phoneticPr fontId="2" type="noConversion"/>
  </si>
  <si>
    <t>60人</t>
    <phoneticPr fontId="2" type="noConversion"/>
  </si>
  <si>
    <t>80人</t>
    <phoneticPr fontId="2" type="noConversion"/>
  </si>
  <si>
    <t>國小3~6年級</t>
    <phoneticPr fontId="2" type="noConversion"/>
  </si>
  <si>
    <t>120人</t>
    <phoneticPr fontId="2" type="noConversion"/>
  </si>
  <si>
    <t>國小5、6年級、國中</t>
    <phoneticPr fontId="2" type="noConversion"/>
  </si>
  <si>
    <t>學生</t>
    <phoneticPr fontId="2" type="noConversion"/>
  </si>
  <si>
    <t>國小5-6年級</t>
    <phoneticPr fontId="2" type="noConversion"/>
  </si>
  <si>
    <t>國小3-6年級</t>
    <phoneticPr fontId="2" type="noConversion"/>
  </si>
  <si>
    <t>國小1-6年級</t>
    <phoneticPr fontId="2" type="noConversion"/>
  </si>
  <si>
    <t>10人~20人</t>
    <phoneticPr fontId="2" type="noConversion"/>
  </si>
  <si>
    <t>有興趣學生</t>
    <phoneticPr fontId="2" type="noConversion"/>
  </si>
  <si>
    <t>小學生、國中生</t>
    <phoneticPr fontId="2" type="noConversion"/>
  </si>
  <si>
    <t>訓育組方妙玉</t>
    <phoneticPr fontId="2" type="noConversion"/>
  </si>
  <si>
    <t>學務主任陳志瑋</t>
    <phoneticPr fontId="2" type="noConversion"/>
  </si>
  <si>
    <t xml:space="preserve">學務處范蕙青 </t>
    <phoneticPr fontId="2" type="noConversion"/>
  </si>
  <si>
    <t>學務處廖悅秀</t>
    <phoneticPr fontId="2" type="noConversion"/>
  </si>
  <si>
    <t xml:space="preserve">總務處蔡宗名 </t>
    <phoneticPr fontId="2" type="noConversion"/>
  </si>
  <si>
    <t>教務處陳靜芳</t>
    <phoneticPr fontId="2" type="noConversion"/>
  </si>
  <si>
    <t>訓育組楊朝鈞</t>
    <phoneticPr fontId="2" type="noConversion"/>
  </si>
  <si>
    <t>訓育組高芳瑜</t>
    <phoneticPr fontId="2" type="noConversion"/>
  </si>
  <si>
    <t>教務處潘惠珠</t>
    <phoneticPr fontId="2" type="noConversion"/>
  </si>
  <si>
    <t>學務處陳志豪</t>
    <phoneticPr fontId="2" type="noConversion"/>
  </si>
  <si>
    <t>王珮潔</t>
    <phoneticPr fontId="2" type="noConversion"/>
  </si>
  <si>
    <t>王珮潔</t>
    <phoneticPr fontId="2" type="noConversion"/>
  </si>
  <si>
    <t>學務處體育組凃鴻智</t>
    <phoneticPr fontId="2" type="noConversion"/>
  </si>
  <si>
    <t xml:space="preserve">龍峰國小謝溥仁 </t>
    <phoneticPr fontId="2" type="noConversion"/>
  </si>
  <si>
    <t>龍津國小陳偉志</t>
    <phoneticPr fontId="2" type="noConversion"/>
  </si>
  <si>
    <t xml:space="preserve">瑞峰國小蘇黃錫主任 </t>
    <phoneticPr fontId="2" type="noConversion"/>
  </si>
  <si>
    <t>學務處莊福祿</t>
    <phoneticPr fontId="2" type="noConversion"/>
  </si>
  <si>
    <t>五光國小曾慕嫺</t>
    <phoneticPr fontId="2" type="noConversion"/>
  </si>
  <si>
    <t>訓導組長蘇皇原</t>
    <phoneticPr fontId="2" type="noConversion"/>
  </si>
  <si>
    <t xml:space="preserve">體衛組長游振鵬  </t>
    <phoneticPr fontId="2" type="noConversion"/>
  </si>
  <si>
    <t>學務處連展慶</t>
    <phoneticPr fontId="2" type="noConversion"/>
  </si>
  <si>
    <t>沈甄斯組長</t>
    <phoneticPr fontId="2" type="noConversion"/>
  </si>
  <si>
    <t>訓育組彭景堂</t>
    <phoneticPr fontId="2" type="noConversion"/>
  </si>
  <si>
    <t>教務處梁憶靜</t>
    <phoneticPr fontId="2" type="noConversion"/>
  </si>
  <si>
    <t>五福國小劉羿廷</t>
    <phoneticPr fontId="2" type="noConversion"/>
  </si>
  <si>
    <t xml:space="preserve">學務處賴衍舜主任 </t>
    <phoneticPr fontId="2" type="noConversion"/>
  </si>
  <si>
    <t>訓育組長張守漢</t>
    <phoneticPr fontId="2" type="noConversion"/>
  </si>
  <si>
    <t>教務處曾敏雲組長</t>
    <phoneticPr fontId="2" type="noConversion"/>
  </si>
  <si>
    <t>學生</t>
    <phoneticPr fontId="2" type="noConversion"/>
  </si>
  <si>
    <t>否</t>
    <phoneticPr fontId="3" type="noConversion"/>
  </si>
  <si>
    <t>分3梯,每梯10人</t>
    <phoneticPr fontId="2" type="noConversion"/>
  </si>
  <si>
    <t>未定</t>
    <phoneticPr fontId="2" type="noConversion"/>
  </si>
  <si>
    <t>04-22815103*722</t>
    <phoneticPr fontId="2" type="noConversion"/>
  </si>
  <si>
    <t>學務處訓育組彭文欣</t>
    <phoneticPr fontId="2" type="noConversion"/>
  </si>
  <si>
    <t>林倍賢組長</t>
    <phoneticPr fontId="2" type="noConversion"/>
  </si>
  <si>
    <t>林益謀主任</t>
    <phoneticPr fontId="2" type="noConversion"/>
  </si>
  <si>
    <t>教務處彭永芳</t>
    <phoneticPr fontId="2" type="noConversion"/>
  </si>
  <si>
    <t>教務處林育德主任</t>
    <phoneticPr fontId="2" type="noConversion"/>
  </si>
  <si>
    <t>教務處林育德主任</t>
    <phoneticPr fontId="2" type="noConversion"/>
  </si>
  <si>
    <t>學務處林宥心組長</t>
    <phoneticPr fontId="2" type="noConversion"/>
  </si>
  <si>
    <t>學務處陳勇全</t>
    <phoneticPr fontId="2" type="noConversion"/>
  </si>
  <si>
    <t>學務處訓育組郭佰霖</t>
    <phoneticPr fontId="2" type="noConversion"/>
  </si>
  <si>
    <t>學務處訓育組郭佰霖</t>
    <phoneticPr fontId="2" type="noConversion"/>
  </si>
  <si>
    <t>訓育組長黃麗華</t>
    <phoneticPr fontId="2" type="noConversion"/>
  </si>
  <si>
    <t xml:space="preserve">交通大學文化服務團黃紹愷 </t>
    <phoneticPr fontId="2" type="noConversion"/>
  </si>
  <si>
    <t>04-22517363#702</t>
    <phoneticPr fontId="2" type="noConversion"/>
  </si>
  <si>
    <t>04-22503928#731</t>
    <phoneticPr fontId="2" type="noConversion"/>
  </si>
  <si>
    <t>04-25562409#121</t>
    <phoneticPr fontId="2" type="noConversion"/>
  </si>
  <si>
    <t>04-25222468#730</t>
    <phoneticPr fontId="2" type="noConversion"/>
  </si>
  <si>
    <t>04-25562374#174</t>
    <phoneticPr fontId="2" type="noConversion"/>
  </si>
  <si>
    <t>0923687586</t>
    <phoneticPr fontId="2" type="noConversion"/>
  </si>
  <si>
    <t xml:space="preserve">04-26263754#215  </t>
    <phoneticPr fontId="2" type="noConversion"/>
  </si>
  <si>
    <t>04-26568928#231</t>
    <phoneticPr fontId="2" type="noConversion"/>
  </si>
  <si>
    <t>04-26872048#222</t>
    <phoneticPr fontId="2" type="noConversion"/>
  </si>
  <si>
    <t>04-26872076#822</t>
    <phoneticPr fontId="2" type="noConversion"/>
  </si>
  <si>
    <t>04-26622163#705</t>
    <phoneticPr fontId="2" type="noConversion"/>
  </si>
  <si>
    <t>04-26622163#743</t>
    <phoneticPr fontId="2" type="noConversion"/>
  </si>
  <si>
    <t>04-26314707#11</t>
    <phoneticPr fontId="2" type="noConversion"/>
  </si>
  <si>
    <t>04-26911291#29</t>
    <phoneticPr fontId="2" type="noConversion"/>
  </si>
  <si>
    <t>04-23362276#14</t>
    <phoneticPr fontId="2" type="noConversion"/>
  </si>
  <si>
    <t>04-24067870#613</t>
    <phoneticPr fontId="2" type="noConversion"/>
  </si>
  <si>
    <t>學務處吳盈麗</t>
    <phoneticPr fontId="2" type="noConversion"/>
  </si>
  <si>
    <t>學務處吳盈麗</t>
    <phoneticPr fontId="2" type="noConversion"/>
  </si>
  <si>
    <t>04-25911342</t>
    <phoneticPr fontId="2" type="noConversion"/>
  </si>
  <si>
    <t>04-25874992</t>
    <phoneticPr fontId="2" type="noConversion"/>
  </si>
  <si>
    <t>0985-541699</t>
    <phoneticPr fontId="2" type="noConversion"/>
  </si>
  <si>
    <t>0935-709205</t>
    <phoneticPr fontId="2" type="noConversion"/>
  </si>
  <si>
    <t>0953-829251</t>
    <phoneticPr fontId="2" type="noConversion"/>
  </si>
  <si>
    <t>0912-369333</t>
    <phoneticPr fontId="2" type="noConversion"/>
  </si>
  <si>
    <t>0910-580837</t>
    <phoneticPr fontId="2" type="noConversion"/>
  </si>
  <si>
    <t>0930-191099</t>
    <phoneticPr fontId="2" type="noConversion"/>
  </si>
  <si>
    <t>04-25872471#23</t>
    <phoneticPr fontId="2" type="noConversion"/>
  </si>
  <si>
    <t>04-25562003#821</t>
    <phoneticPr fontId="2" type="noConversion"/>
  </si>
  <si>
    <t>04-25562003#821</t>
    <phoneticPr fontId="2" type="noConversion"/>
  </si>
  <si>
    <t>30人</t>
    <phoneticPr fontId="2" type="noConversion"/>
  </si>
  <si>
    <t xml:space="preserve">教務處吳俊瑯 </t>
    <phoneticPr fontId="2" type="noConversion"/>
  </si>
  <si>
    <t>15人</t>
    <phoneticPr fontId="2" type="noConversion"/>
  </si>
  <si>
    <t>20人</t>
    <phoneticPr fontId="2" type="noConversion"/>
  </si>
  <si>
    <t>25人</t>
    <phoneticPr fontId="2" type="noConversion"/>
  </si>
  <si>
    <t>112人</t>
    <phoneticPr fontId="2" type="noConversion"/>
  </si>
  <si>
    <t>100人</t>
    <phoneticPr fontId="2" type="noConversion"/>
  </si>
  <si>
    <t>1100人</t>
    <phoneticPr fontId="2" type="noConversion"/>
  </si>
  <si>
    <t>80人</t>
    <phoneticPr fontId="2" type="noConversion"/>
  </si>
  <si>
    <t>40人</t>
    <phoneticPr fontId="2" type="noConversion"/>
  </si>
  <si>
    <t>50人</t>
    <phoneticPr fontId="2" type="noConversion"/>
  </si>
  <si>
    <t>10人</t>
    <phoneticPr fontId="2" type="noConversion"/>
  </si>
  <si>
    <t>60人</t>
    <phoneticPr fontId="2" type="noConversion"/>
  </si>
  <si>
    <t>8人</t>
    <phoneticPr fontId="2" type="noConversion"/>
  </si>
  <si>
    <t>30人</t>
    <phoneticPr fontId="2" type="noConversion"/>
  </si>
  <si>
    <t>56人</t>
    <phoneticPr fontId="2" type="noConversion"/>
  </si>
  <si>
    <t>20人</t>
    <phoneticPr fontId="2" type="noConversion"/>
  </si>
  <si>
    <t>70人</t>
    <phoneticPr fontId="2" type="noConversion"/>
  </si>
  <si>
    <t>23人</t>
    <phoneticPr fontId="2" type="noConversion"/>
  </si>
  <si>
    <t>19人</t>
    <phoneticPr fontId="2" type="noConversion"/>
  </si>
  <si>
    <t>250人</t>
    <phoneticPr fontId="2" type="noConversion"/>
  </si>
  <si>
    <t>41人</t>
    <phoneticPr fontId="2" type="noConversion"/>
  </si>
  <si>
    <t>130人</t>
    <phoneticPr fontId="2" type="noConversion"/>
  </si>
  <si>
    <t>18人</t>
    <phoneticPr fontId="2" type="noConversion"/>
  </si>
  <si>
    <t>14人</t>
    <phoneticPr fontId="2" type="noConversion"/>
  </si>
  <si>
    <t>11人</t>
    <phoneticPr fontId="2" type="noConversion"/>
  </si>
  <si>
    <t>35人</t>
    <phoneticPr fontId="2" type="noConversion"/>
  </si>
  <si>
    <t>12人</t>
    <phoneticPr fontId="2" type="noConversion"/>
  </si>
  <si>
    <t>45人</t>
    <phoneticPr fontId="2" type="noConversion"/>
  </si>
  <si>
    <t>32人</t>
    <phoneticPr fontId="2" type="noConversion"/>
  </si>
  <si>
    <t>28人</t>
    <phoneticPr fontId="2" type="noConversion"/>
  </si>
  <si>
    <t>59人</t>
    <phoneticPr fontId="2" type="noConversion"/>
  </si>
  <si>
    <t>36人</t>
    <phoneticPr fontId="2" type="noConversion"/>
  </si>
  <si>
    <t>16人</t>
    <phoneticPr fontId="2" type="noConversion"/>
  </si>
  <si>
    <t>350人</t>
    <phoneticPr fontId="2" type="noConversion"/>
  </si>
  <si>
    <t>5人</t>
    <phoneticPr fontId="2" type="noConversion"/>
  </si>
  <si>
    <t>72人</t>
    <phoneticPr fontId="2" type="noConversion"/>
  </si>
  <si>
    <t>80人</t>
    <phoneticPr fontId="2" type="noConversion"/>
  </si>
  <si>
    <t>04-22334445#721</t>
    <phoneticPr fontId="2" type="noConversion"/>
  </si>
  <si>
    <t>學務處訓育組長張雅萍</t>
    <phoneticPr fontId="2" type="noConversion"/>
  </si>
  <si>
    <t>學務處訓育組長 簡華真</t>
    <phoneticPr fontId="2" type="noConversion"/>
  </si>
  <si>
    <t>訓育組長黃鳳貞</t>
    <phoneticPr fontId="2" type="noConversion"/>
  </si>
  <si>
    <t>04-25340011#120</t>
    <phoneticPr fontId="2" type="noConversion"/>
  </si>
  <si>
    <t>教務處招生組張瑞銓</t>
    <phoneticPr fontId="2" type="noConversion"/>
  </si>
  <si>
    <t>體育組長蕭朝山</t>
    <phoneticPr fontId="2" type="noConversion"/>
  </si>
  <si>
    <t>學務組長 李思範</t>
    <phoneticPr fontId="2" type="noConversion"/>
  </si>
  <si>
    <t>臺中市市立新社區新社協成國小</t>
    <phoneticPr fontId="2" type="noConversion"/>
  </si>
  <si>
    <t>04-25813437#102</t>
    <phoneticPr fontId="2" type="noConversion"/>
  </si>
  <si>
    <t>學務主任 廖學智</t>
    <phoneticPr fontId="2" type="noConversion"/>
  </si>
  <si>
    <t>王世智進修部主任</t>
    <phoneticPr fontId="2" type="noConversion"/>
  </si>
  <si>
    <t>04-25981510#211</t>
    <phoneticPr fontId="2" type="noConversion"/>
  </si>
  <si>
    <t>訓導組長張雅涵</t>
    <phoneticPr fontId="2" type="noConversion"/>
  </si>
  <si>
    <t>追風冬令營</t>
    <phoneticPr fontId="2" type="noConversion"/>
  </si>
  <si>
    <t>04-22956975#726</t>
    <phoneticPr fontId="2" type="noConversion"/>
  </si>
  <si>
    <t>04-24834138#215</t>
    <phoneticPr fontId="2" type="noConversion"/>
  </si>
  <si>
    <t>臺中市中等學校運動會跆拳道</t>
    <phoneticPr fontId="2" type="noConversion"/>
  </si>
  <si>
    <t>04-26621795#331</t>
    <phoneticPr fontId="2" type="noConversion"/>
  </si>
  <si>
    <t>http://www.dases.tc.edu.tw/</t>
    <phoneticPr fontId="2" type="noConversion"/>
  </si>
  <si>
    <t>100人</t>
    <phoneticPr fontId="2" type="noConversion"/>
  </si>
  <si>
    <t>250</t>
    <phoneticPr fontId="2" type="noConversion"/>
  </si>
  <si>
    <t>收費</t>
    <phoneticPr fontId="2" type="noConversion"/>
  </si>
  <si>
    <t>無限制</t>
    <phoneticPr fontId="2" type="noConversion"/>
  </si>
  <si>
    <t>臺中市政府教育局國小教育科</t>
    <phoneticPr fontId="3" type="noConversion"/>
  </si>
  <si>
    <t>2018毯開雙手 為愛啟程</t>
    <phoneticPr fontId="3" type="noConversion"/>
  </si>
  <si>
    <t>107.01.29-107.01.31</t>
    <phoneticPr fontId="3" type="noConversion"/>
  </si>
  <si>
    <t>臺中市清水區高美國小、石岡區土牛國小</t>
    <phoneticPr fontId="3" type="noConversion"/>
  </si>
  <si>
    <t>不收費</t>
    <phoneticPr fontId="3" type="noConversion"/>
  </si>
  <si>
    <t>http://www.sces.tc.edu.tw/</t>
    <phoneticPr fontId="3" type="noConversion"/>
  </si>
  <si>
    <t>國小教育科孫世瑋</t>
    <phoneticPr fontId="2" type="noConversion"/>
  </si>
  <si>
    <t>國中教育科黃巧妮</t>
    <phoneticPr fontId="2" type="noConversion"/>
  </si>
  <si>
    <t>107</t>
  </si>
  <si>
    <t>107.01.27</t>
    <phoneticPr fontId="3" type="noConversion"/>
  </si>
  <si>
    <t>02</t>
  </si>
  <si>
    <t>107.02.16-
107.02.20</t>
    <phoneticPr fontId="2" type="noConversion"/>
  </si>
  <si>
    <t>11</t>
  </si>
  <si>
    <t>02</t>
    <phoneticPr fontId="2" type="noConversion"/>
  </si>
  <si>
    <t>01</t>
    <phoneticPr fontId="2" type="noConversion"/>
  </si>
  <si>
    <t>14</t>
    <phoneticPr fontId="2" type="noConversion"/>
  </si>
  <si>
    <t>07</t>
    <phoneticPr fontId="2" type="noConversion"/>
  </si>
  <si>
    <t>03</t>
    <phoneticPr fontId="2" type="noConversion"/>
  </si>
  <si>
    <t>11</t>
    <phoneticPr fontId="2" type="noConversion"/>
  </si>
  <si>
    <t>02</t>
    <phoneticPr fontId="2" type="noConversion"/>
  </si>
  <si>
    <t>10</t>
    <phoneticPr fontId="2" type="noConversion"/>
  </si>
  <si>
    <t>25</t>
    <phoneticPr fontId="2" type="noConversion"/>
  </si>
  <si>
    <t>06</t>
    <phoneticPr fontId="2" type="noConversion"/>
  </si>
  <si>
    <t>107</t>
    <phoneticPr fontId="2" type="noConversion"/>
  </si>
  <si>
    <t>10</t>
    <phoneticPr fontId="2" type="noConversion"/>
  </si>
  <si>
    <t>107</t>
    <phoneticPr fontId="2" type="noConversion"/>
  </si>
  <si>
    <t>03</t>
    <phoneticPr fontId="2" type="noConversion"/>
  </si>
  <si>
    <t>11</t>
    <phoneticPr fontId="2" type="noConversion"/>
  </si>
  <si>
    <t>04</t>
    <phoneticPr fontId="2" type="noConversion"/>
  </si>
  <si>
    <t>1</t>
    <phoneticPr fontId="2" type="noConversion"/>
  </si>
  <si>
    <t>27</t>
    <phoneticPr fontId="2" type="noConversion"/>
  </si>
  <si>
    <t>28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</si>
  <si>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</si>
  <si>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</si>
  <si>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</si>
  <si>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</si>
  <si>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國小：107.01.25-107.01.26
高、國中：107.01.27-107.01.28</t>
    <phoneticPr fontId="2" type="noConversion"/>
  </si>
  <si>
    <t>29</t>
    <phoneticPr fontId="2" type="noConversion"/>
  </si>
  <si>
    <t>31</t>
    <phoneticPr fontId="2" type="noConversion"/>
  </si>
  <si>
    <t>31</t>
    <phoneticPr fontId="2" type="noConversion"/>
  </si>
  <si>
    <t>01</t>
    <phoneticPr fontId="2" type="noConversion"/>
  </si>
  <si>
    <t>26</t>
    <phoneticPr fontId="2" type="noConversion"/>
  </si>
  <si>
    <t>05</t>
    <phoneticPr fontId="2" type="noConversion"/>
  </si>
  <si>
    <t>31</t>
    <phoneticPr fontId="2" type="noConversion"/>
  </si>
  <si>
    <t>25</t>
    <phoneticPr fontId="2" type="noConversion"/>
  </si>
  <si>
    <t>07</t>
    <phoneticPr fontId="2" type="noConversion"/>
  </si>
  <si>
    <t>200人</t>
    <phoneticPr fontId="2" type="noConversion"/>
  </si>
  <si>
    <t>100人</t>
    <phoneticPr fontId="2" type="noConversion"/>
  </si>
  <si>
    <t>50人</t>
    <phoneticPr fontId="2" type="noConversion"/>
  </si>
  <si>
    <t>20人</t>
    <phoneticPr fontId="2" type="noConversion"/>
  </si>
  <si>
    <t>30人</t>
    <phoneticPr fontId="2" type="noConversion"/>
  </si>
  <si>
    <t>20人</t>
    <phoneticPr fontId="2" type="noConversion"/>
  </si>
  <si>
    <t>未定</t>
  </si>
  <si>
    <t>100人</t>
    <phoneticPr fontId="2" type="noConversion"/>
  </si>
  <si>
    <t>40人</t>
    <phoneticPr fontId="2" type="noConversion"/>
  </si>
  <si>
    <t>25-30人</t>
    <phoneticPr fontId="2" type="noConversion"/>
  </si>
  <si>
    <t>訓育組長賴逸珊</t>
    <phoneticPr fontId="2" type="noConversion"/>
  </si>
  <si>
    <t>特教組邱致穎組長</t>
    <phoneticPr fontId="2" type="noConversion"/>
  </si>
  <si>
    <t>資訊組于興隆</t>
    <phoneticPr fontId="2" type="noConversion"/>
  </si>
  <si>
    <t>中國大學中區校友會黃伊君</t>
    <phoneticPr fontId="2" type="noConversion"/>
  </si>
  <si>
    <t>訓育組長郭宜禎</t>
    <phoneticPr fontId="2" type="noConversion"/>
  </si>
  <si>
    <t>訓育組長郭宜禎</t>
    <phoneticPr fontId="2" type="noConversion"/>
  </si>
  <si>
    <t>訓育組長郭宜禎</t>
    <phoneticPr fontId="2" type="noConversion"/>
  </si>
  <si>
    <t>訓育組長林坤宏</t>
    <phoneticPr fontId="2" type="noConversion"/>
  </si>
  <si>
    <t>白家甄</t>
    <phoneticPr fontId="2" type="noConversion"/>
  </si>
  <si>
    <t>白家甄</t>
    <phoneticPr fontId="2" type="noConversion"/>
  </si>
  <si>
    <t>體育組長王詩宏</t>
    <phoneticPr fontId="2" type="noConversion"/>
  </si>
  <si>
    <t xml:space="preserve">訓導組長蔡雅清
</t>
    <phoneticPr fontId="2" type="noConversion"/>
  </si>
  <si>
    <t>教學組長余彤妍</t>
    <phoneticPr fontId="2" type="noConversion"/>
  </si>
  <si>
    <t>教學組長潘瑞娟</t>
    <phoneticPr fontId="2" type="noConversion"/>
  </si>
  <si>
    <t>活動組長蔡文慶</t>
    <phoneticPr fontId="2" type="noConversion"/>
  </si>
  <si>
    <t>60人</t>
    <phoneticPr fontId="2" type="noConversion"/>
  </si>
  <si>
    <t>大甲高工張志豪組長</t>
    <phoneticPr fontId="3" type="noConversion"/>
  </si>
  <si>
    <t>辦理機關聯絡人公務電話(含區碼)</t>
    <phoneticPr fontId="3" type="noConversion"/>
  </si>
  <si>
    <t>0</t>
    <phoneticPr fontId="2" type="noConversion"/>
  </si>
  <si>
    <t>否</t>
    <phoneticPr fontId="2" type="noConversion"/>
  </si>
  <si>
    <t xml:space="preserve">臺中市立圖書館南區分館張英傑主任 </t>
    <phoneticPr fontId="2" type="noConversion"/>
  </si>
  <si>
    <t>社團法人臺中市社區文化協進會
張雅淇社工</t>
    <phoneticPr fontId="2" type="noConversion"/>
  </si>
  <si>
    <t>社團法人臺中市社區文化協進會
張雅淇社工</t>
    <phoneticPr fontId="2" type="noConversion"/>
  </si>
  <si>
    <t>臺中市政府文化局大墩文化中心</t>
    <phoneticPr fontId="2" type="noConversion"/>
  </si>
  <si>
    <t>臺中市西區精誠路256號</t>
    <phoneticPr fontId="2" type="noConversion"/>
  </si>
  <si>
    <t>臺中市豐原區圓環東路782號</t>
    <phoneticPr fontId="2" type="noConversion"/>
  </si>
  <si>
    <t>否</t>
    <phoneticPr fontId="3" type="noConversion"/>
  </si>
  <si>
    <t>否</t>
    <phoneticPr fontId="3" type="noConversion"/>
  </si>
  <si>
    <t>本市學生</t>
    <phoneticPr fontId="2" type="noConversion"/>
  </si>
  <si>
    <t>民眾或學生</t>
    <phoneticPr fontId="2" type="noConversion"/>
  </si>
  <si>
    <t>否</t>
    <phoneticPr fontId="2" type="noConversion"/>
  </si>
  <si>
    <t>全國青少年及小3至小6及國1至高3</t>
    <phoneticPr fontId="3" type="noConversion"/>
  </si>
  <si>
    <t>國小1至6年級學生</t>
    <phoneticPr fontId="3" type="noConversion"/>
  </si>
  <si>
    <t>國小6年級</t>
    <phoneticPr fontId="2" type="noConversion"/>
  </si>
  <si>
    <t>1-6年級</t>
    <phoneticPr fontId="2" type="noConversion"/>
  </si>
  <si>
    <t>240人</t>
    <phoneticPr fontId="2" type="noConversion"/>
  </si>
  <si>
    <t>本市國小學生</t>
    <phoneticPr fontId="3" type="noConversion"/>
  </si>
  <si>
    <t>學務處訓育組長羅馥華</t>
    <phoneticPr fontId="2" type="noConversion"/>
  </si>
  <si>
    <t>學務處體育組長阮浩傑</t>
    <phoneticPr fontId="2" type="noConversion"/>
  </si>
  <si>
    <t>王俊鴻</t>
    <phoneticPr fontId="2" type="noConversion"/>
  </si>
  <si>
    <t>臺中市政府107年度寒假青少年休閒育樂活動資訊一覽表</t>
    <phoneticPr fontId="2" type="noConversion"/>
  </si>
  <si>
    <t>20人</t>
    <phoneticPr fontId="2" type="noConversion"/>
  </si>
  <si>
    <t>30人</t>
    <phoneticPr fontId="2" type="noConversion"/>
  </si>
  <si>
    <t>否</t>
    <phoneticPr fontId="3" type="noConversion"/>
  </si>
  <si>
    <t>否</t>
    <phoneticPr fontId="2" type="noConversion"/>
  </si>
  <si>
    <t>學區國小</t>
    <phoneticPr fontId="2" type="noConversion"/>
  </si>
  <si>
    <t xml:space="preserve">1-6年級 </t>
    <phoneticPr fontId="2" type="noConversion"/>
  </si>
  <si>
    <t xml:space="preserve">3-6年級 </t>
    <phoneticPr fontId="2" type="noConversion"/>
  </si>
  <si>
    <t xml:space="preserve">4-6年級 </t>
    <phoneticPr fontId="2" type="noConversion"/>
  </si>
  <si>
    <t>國小4-6年級學生</t>
    <phoneticPr fontId="2" type="noConversion"/>
  </si>
  <si>
    <t>否</t>
    <phoneticPr fontId="2" type="noConversion"/>
  </si>
  <si>
    <t>是，限中和、大林、福民國小學生</t>
    <phoneticPr fontId="2" type="noConversion"/>
  </si>
  <si>
    <t>本市年滿15歲以上至60歲以下女性</t>
    <phoneticPr fontId="3" type="noConversion"/>
  </si>
  <si>
    <t>否</t>
    <phoneticPr fontId="3" type="noConversion"/>
  </si>
  <si>
    <t>否</t>
    <phoneticPr fontId="2" type="noConversion"/>
  </si>
  <si>
    <t>否，限潭子區</t>
    <phoneticPr fontId="2" type="noConversion"/>
  </si>
  <si>
    <t>限臺中市梧棲區學生</t>
    <phoneticPr fontId="2" type="noConversion"/>
  </si>
  <si>
    <t>限大肚區學生</t>
    <phoneticPr fontId="2" type="noConversion"/>
  </si>
  <si>
    <t>107</t>
    <phoneticPr fontId="2" type="noConversion"/>
  </si>
  <si>
    <t>02</t>
    <phoneticPr fontId="2" type="noConversion"/>
  </si>
  <si>
    <t>13</t>
    <phoneticPr fontId="2" type="noConversion"/>
  </si>
  <si>
    <t>107</t>
    <phoneticPr fontId="2" type="noConversion"/>
  </si>
  <si>
    <t>04</t>
    <phoneticPr fontId="2" type="noConversion"/>
  </si>
  <si>
    <t>本市國小5-6年級及國中1年級學生</t>
    <phoneticPr fontId="5" type="noConversion"/>
  </si>
  <si>
    <t>臺中市南區五權南路335號</t>
    <phoneticPr fontId="2" type="noConversion"/>
  </si>
  <si>
    <t>臺中市西屯區泰安國民小學育才堂</t>
    <phoneticPr fontId="2" type="noConversion"/>
  </si>
  <si>
    <t>臺中市政府警察局婦幼警察隊</t>
    <phoneticPr fontId="3" type="noConversion"/>
  </si>
  <si>
    <t>本市國民小學1-6年級學生</t>
    <phoneticPr fontId="2" type="noConversion"/>
  </si>
  <si>
    <t>限中和、大林、福民國小學生</t>
    <phoneticPr fontId="2" type="noConversion"/>
  </si>
  <si>
    <t>限大里區鄰近國民小學學生</t>
    <phoneticPr fontId="2" type="noConversion"/>
  </si>
  <si>
    <t>限臺中市、南投縣、南投市、南投縣草屯鎮學生</t>
    <phoneticPr fontId="2" type="noConversion"/>
  </si>
  <si>
    <t>限彰中投地區高中生、國中生</t>
    <phoneticPr fontId="2" type="noConversion"/>
  </si>
  <si>
    <t>社團法人臺灣先鋒青少年發展協會方郁倫社工</t>
    <phoneticPr fontId="2" type="noConversion"/>
  </si>
  <si>
    <t>臺中市立圖書館葫蘆墩分館余素美</t>
    <phoneticPr fontId="2" type="noConversion"/>
  </si>
  <si>
    <t>臺中市立圖書館西區分館張靜玫主任</t>
    <phoneticPr fontId="2" type="noConversion"/>
  </si>
  <si>
    <t>臺中市立圖書館葫蘆墩分館余素美</t>
    <phoneticPr fontId="2" type="noConversion"/>
  </si>
  <si>
    <t>臺中市政府文化局大墩文化中心張榮顯</t>
    <phoneticPr fontId="2" type="noConversion"/>
  </si>
  <si>
    <t>臺中市政府文化局大墩文化中心蕭世苑</t>
    <phoneticPr fontId="2" type="noConversion"/>
  </si>
  <si>
    <t>臺中市政府文化局大墩文化中心沈裕博</t>
    <phoneticPr fontId="2" type="noConversion"/>
  </si>
  <si>
    <t>臺中市政府文化局大墩文化中心吳敏慧</t>
    <phoneticPr fontId="2" type="noConversion"/>
  </si>
  <si>
    <t>臺中市政府文化局大墩文化中心劉賢靜</t>
    <phoneticPr fontId="2" type="noConversion"/>
  </si>
  <si>
    <t>琴瑟合唱團</t>
    <phoneticPr fontId="2" type="noConversion"/>
  </si>
  <si>
    <t xml:space="preserve">梁晊瑋 </t>
    <phoneticPr fontId="2" type="noConversion"/>
  </si>
  <si>
    <t>臺中市政府文化局大墩文化中心蕭世苑</t>
    <phoneticPr fontId="2" type="noConversion"/>
  </si>
  <si>
    <t>臺中市政府文化局大墩文化中心鄒芷珮</t>
    <phoneticPr fontId="2" type="noConversion"/>
  </si>
  <si>
    <t>臺中市港區藝術中心展演股劉芯蘋</t>
    <phoneticPr fontId="2" type="noConversion"/>
  </si>
  <si>
    <t>蔡永龍</t>
    <phoneticPr fontId="2" type="noConversion"/>
  </si>
  <si>
    <t>張組長</t>
    <phoneticPr fontId="2" type="noConversion"/>
  </si>
  <si>
    <t xml:space="preserve">學務處訓育組長吳易靜  </t>
    <phoneticPr fontId="2" type="noConversion"/>
  </si>
  <si>
    <t>訓育組黃泰元</t>
    <phoneticPr fontId="2" type="noConversion"/>
  </si>
  <si>
    <t>學務處袁振書</t>
    <phoneticPr fontId="2" type="noConversion"/>
  </si>
  <si>
    <t>白家甄</t>
    <phoneticPr fontId="2" type="noConversion"/>
  </si>
  <si>
    <t>陳杰峰</t>
    <phoneticPr fontId="2" type="noConversion"/>
  </si>
  <si>
    <t>體育組陳玉芳組長</t>
    <phoneticPr fontId="2" type="noConversion"/>
  </si>
  <si>
    <t>國中教務主任 柯筑齡</t>
    <phoneticPr fontId="2" type="noConversion"/>
  </si>
  <si>
    <t>普露功德會賴學弘</t>
    <phoneticPr fontId="2" type="noConversion"/>
  </si>
  <si>
    <t>04-22124224#720</t>
    <phoneticPr fontId="2" type="noConversion"/>
  </si>
  <si>
    <t>04-22124224#720</t>
    <phoneticPr fontId="2" type="noConversion"/>
  </si>
  <si>
    <t>04-26874132#215</t>
    <phoneticPr fontId="3" type="noConversion"/>
  </si>
  <si>
    <t>04-25623734#293</t>
    <phoneticPr fontId="2" type="noConversion"/>
  </si>
  <si>
    <t>04-23727311#308</t>
    <phoneticPr fontId="2" type="noConversion"/>
  </si>
  <si>
    <t>04-23727311#309</t>
  </si>
  <si>
    <t>04-23727311#309</t>
    <phoneticPr fontId="2" type="noConversion"/>
  </si>
  <si>
    <t>04-23727311#305</t>
  </si>
  <si>
    <t>04-23727311#306</t>
  </si>
  <si>
    <t>04-23727311#311</t>
  </si>
  <si>
    <t>04-25260136#103</t>
  </si>
  <si>
    <t>04-22921175#131</t>
  </si>
  <si>
    <t>04-22921175#450</t>
  </si>
  <si>
    <t>04-23727311#304</t>
  </si>
  <si>
    <t>04-26274568#306</t>
  </si>
  <si>
    <t>04-22596907#722</t>
    <phoneticPr fontId="2" type="noConversion"/>
  </si>
  <si>
    <t>04-22289111
#54209</t>
    <phoneticPr fontId="2" type="noConversion"/>
  </si>
  <si>
    <t>04-22289111
#54504</t>
    <phoneticPr fontId="2" type="noConversion"/>
  </si>
  <si>
    <t>04-25260136#308</t>
    <phoneticPr fontId="2" type="noConversion"/>
  </si>
  <si>
    <t>04-25260136#307</t>
    <phoneticPr fontId="2" type="noConversion"/>
  </si>
  <si>
    <t>04-25260136#308</t>
    <phoneticPr fontId="2" type="noConversion"/>
  </si>
  <si>
    <t>04-25260136#305</t>
    <phoneticPr fontId="2" type="noConversion"/>
  </si>
  <si>
    <t>04-25260136#303</t>
    <phoneticPr fontId="2" type="noConversion"/>
  </si>
  <si>
    <t>04-22449374#744</t>
    <phoneticPr fontId="2" type="noConversion"/>
  </si>
  <si>
    <t>04-22361953#724</t>
    <phoneticPr fontId="2" type="noConversion"/>
  </si>
  <si>
    <t>04-22361953#722</t>
    <phoneticPr fontId="2" type="noConversion"/>
  </si>
  <si>
    <t>04-22928199#705</t>
    <phoneticPr fontId="2" type="noConversion"/>
  </si>
  <si>
    <t>04-26562834
#1730</t>
    <phoneticPr fontId="2" type="noConversion"/>
  </si>
  <si>
    <t>04-26322236</t>
    <phoneticPr fontId="2" type="noConversion"/>
  </si>
  <si>
    <t>04-26872571#203</t>
    <phoneticPr fontId="2" type="noConversion"/>
  </si>
  <si>
    <t>04-24818836
#5023</t>
    <phoneticPr fontId="2" type="noConversion"/>
  </si>
  <si>
    <t>04-23934712#164</t>
    <phoneticPr fontId="2" type="noConversion"/>
  </si>
  <si>
    <t>04-23934712#121</t>
    <phoneticPr fontId="2" type="noConversion"/>
  </si>
  <si>
    <t>活動地點</t>
    <phoneticPr fontId="3" type="noConversion"/>
  </si>
  <si>
    <t>起始年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</si>
</sst>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;[Red]#,##0"/>
  </numFmts>
  <fonts count="12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u/>
      <sz val="10"/>
      <color theme="10"/>
      <name val="Arial"/>
      <family val="2"/>
    </font>
    <font>
      <sz val="12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新細明體"/>
      <family val="2"/>
      <charset val="136"/>
      <scheme val="minor"/>
    </font>
    <font>
      <u/>
      <sz val="10"/>
      <name val="標楷體"/>
      <family val="4"/>
      <charset val="136"/>
    </font>
    <font>
      <u/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176" fontId="4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 applyProtection="1">
      <alignment horizontal="center" vertical="center" shrinkToFit="1"/>
    </xf>
    <xf numFmtId="0" fontId="8" fillId="0" borderId="1" xfId="0" applyFont="1" applyBorder="1">
      <alignment vertical="center"/>
    </xf>
    <xf numFmtId="0" fontId="11" fillId="0" borderId="1" xfId="1" applyFont="1" applyFill="1" applyBorder="1" applyAlignment="1" applyProtection="1">
      <alignment horizontal="left" vertical="center" shrinkToFi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bEdit\Temp\107-01-08\1110570133\&#23616;&#21209;&#35519;&#26597;&#34920;-&#21508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3">
          <cell r="D3" t="str">
            <v>休閒活動類</v>
          </cell>
        </row>
        <row r="7">
          <cell r="X7">
            <v>1</v>
          </cell>
          <cell r="Y7" t="str">
            <v>體育競賽類</v>
          </cell>
        </row>
        <row r="8">
          <cell r="X8">
            <v>2</v>
          </cell>
          <cell r="Y8" t="str">
            <v>技能研習類</v>
          </cell>
        </row>
        <row r="9">
          <cell r="X9">
            <v>3</v>
          </cell>
          <cell r="Y9" t="str">
            <v>休閒活動類</v>
          </cell>
        </row>
        <row r="10">
          <cell r="X10">
            <v>4</v>
          </cell>
          <cell r="Y10" t="str">
            <v>服務公益類</v>
          </cell>
        </row>
        <row r="11">
          <cell r="X11">
            <v>5</v>
          </cell>
          <cell r="Y11" t="str">
            <v>無辦理活動</v>
          </cell>
        </row>
        <row r="12">
          <cell r="X12" t="str">
            <v>體育競賽類</v>
          </cell>
          <cell r="Y12" t="str">
            <v>體育競賽類</v>
          </cell>
        </row>
        <row r="13">
          <cell r="X13" t="str">
            <v>技能研習類</v>
          </cell>
          <cell r="Y13" t="str">
            <v>技能研習類</v>
          </cell>
        </row>
        <row r="14">
          <cell r="X14" t="str">
            <v>休閒活動類</v>
          </cell>
          <cell r="Y14" t="str">
            <v>休閒活動類</v>
          </cell>
        </row>
        <row r="15">
          <cell r="D15" t="str">
            <v>體育競賽類</v>
          </cell>
          <cell r="X15" t="str">
            <v>服務公益類</v>
          </cell>
          <cell r="Y15" t="str">
            <v>服務公益類</v>
          </cell>
        </row>
        <row r="16">
          <cell r="X16" t="str">
            <v>無辦理活動</v>
          </cell>
          <cell r="Y16" t="str">
            <v>無辦理活動</v>
          </cell>
        </row>
        <row r="25">
          <cell r="D25" t="str">
            <v>休閒活動類</v>
          </cell>
        </row>
        <row r="33">
          <cell r="D33">
            <v>3</v>
          </cell>
        </row>
        <row r="48">
          <cell r="D48" t="str">
            <v>體育競賽類</v>
          </cell>
        </row>
        <row r="50">
          <cell r="D50" t="str">
            <v>休閒活動類</v>
          </cell>
        </row>
        <row r="65">
          <cell r="D65">
            <v>4</v>
          </cell>
        </row>
        <row r="67">
          <cell r="D67">
            <v>2</v>
          </cell>
        </row>
        <row r="71">
          <cell r="D71" t="str">
            <v>體育競賽類</v>
          </cell>
        </row>
        <row r="72">
          <cell r="D72" t="str">
            <v>技能研習類</v>
          </cell>
        </row>
        <row r="73">
          <cell r="D73" t="str">
            <v>體育競賽類</v>
          </cell>
        </row>
        <row r="75">
          <cell r="D75" t="str">
            <v>體育競賽類</v>
          </cell>
        </row>
        <row r="76">
          <cell r="D76" t="str">
            <v>技能研習類</v>
          </cell>
        </row>
        <row r="78">
          <cell r="D78" t="str">
            <v>體育競賽類</v>
          </cell>
        </row>
        <row r="82">
          <cell r="D82" t="str">
            <v>體育競賽類</v>
          </cell>
        </row>
        <row r="83">
          <cell r="D83" t="str">
            <v>休閒活動類</v>
          </cell>
        </row>
        <row r="84">
          <cell r="D84" t="str">
            <v>服務公益類</v>
          </cell>
        </row>
        <row r="98">
          <cell r="D98">
            <v>2</v>
          </cell>
        </row>
        <row r="104">
          <cell r="D104" t="str">
            <v>體育競賽類</v>
          </cell>
        </row>
        <row r="105">
          <cell r="D105">
            <v>3</v>
          </cell>
        </row>
        <row r="110">
          <cell r="D110" t="str">
            <v>技能研習類</v>
          </cell>
        </row>
        <row r="112">
          <cell r="D112">
            <v>2</v>
          </cell>
        </row>
        <row r="115">
          <cell r="D115" t="str">
            <v>休閒活動類</v>
          </cell>
        </row>
        <row r="150">
          <cell r="D150">
            <v>3</v>
          </cell>
        </row>
        <row r="153">
          <cell r="D153">
            <v>2</v>
          </cell>
        </row>
        <row r="154">
          <cell r="D154">
            <v>2</v>
          </cell>
        </row>
        <row r="155">
          <cell r="D155">
            <v>2</v>
          </cell>
        </row>
        <row r="156">
          <cell r="D156">
            <v>4</v>
          </cell>
        </row>
        <row r="157">
          <cell r="D157">
            <v>3</v>
          </cell>
        </row>
        <row r="158">
          <cell r="D158">
            <v>3</v>
          </cell>
        </row>
        <row r="159">
          <cell r="D159">
            <v>2</v>
          </cell>
        </row>
        <row r="160">
          <cell r="D160">
            <v>2</v>
          </cell>
        </row>
        <row r="161">
          <cell r="D161">
            <v>2</v>
          </cell>
        </row>
        <row r="162">
          <cell r="D162">
            <v>2</v>
          </cell>
        </row>
        <row r="163">
          <cell r="D163">
            <v>3</v>
          </cell>
        </row>
        <row r="168">
          <cell r="D168" t="str">
            <v>體育競賽類</v>
          </cell>
        </row>
        <row r="169">
          <cell r="D169" t="str">
            <v>體育競賽類</v>
          </cell>
        </row>
        <row r="170">
          <cell r="D170" t="str">
            <v>體育競賽類</v>
          </cell>
        </row>
        <row r="171">
          <cell r="D171" t="str">
            <v>技能研習類</v>
          </cell>
        </row>
        <row r="172">
          <cell r="D172" t="str">
            <v>技能研習類</v>
          </cell>
        </row>
        <row r="187">
          <cell r="D187" t="str">
            <v>體育競賽類</v>
          </cell>
        </row>
        <row r="189">
          <cell r="D189" t="str">
            <v>體育競賽類</v>
          </cell>
        </row>
        <row r="190">
          <cell r="D190" t="str">
            <v>體育競賽類</v>
          </cell>
        </row>
        <row r="191">
          <cell r="D191" t="str">
            <v>體育競賽類</v>
          </cell>
        </row>
        <row r="192">
          <cell r="D192" t="str">
            <v>體育競賽類</v>
          </cell>
        </row>
        <row r="193">
          <cell r="D193">
            <v>4</v>
          </cell>
        </row>
        <row r="194">
          <cell r="D194">
            <v>4</v>
          </cell>
        </row>
        <row r="195">
          <cell r="D195">
            <v>3</v>
          </cell>
        </row>
        <row r="196">
          <cell r="D196" t="str">
            <v>體育競賽類</v>
          </cell>
        </row>
        <row r="234">
          <cell r="D234">
            <v>2</v>
          </cell>
        </row>
        <row r="235">
          <cell r="D235">
            <v>3</v>
          </cell>
        </row>
        <row r="236">
          <cell r="D236">
            <v>2</v>
          </cell>
        </row>
        <row r="249">
          <cell r="D249" t="str">
            <v>體育競賽類</v>
          </cell>
        </row>
        <row r="250">
          <cell r="D250" t="str">
            <v>體育競賽類</v>
          </cell>
        </row>
        <row r="251">
          <cell r="D251" t="str">
            <v>體育競賽類</v>
          </cell>
        </row>
        <row r="252">
          <cell r="D252" t="str">
            <v>體育競賽類</v>
          </cell>
        </row>
        <row r="253">
          <cell r="D253" t="str">
            <v>體育競賽類</v>
          </cell>
        </row>
        <row r="254">
          <cell r="D254">
            <v>2</v>
          </cell>
        </row>
        <row r="255">
          <cell r="D255">
            <v>3</v>
          </cell>
        </row>
        <row r="256">
          <cell r="D256">
            <v>2</v>
          </cell>
        </row>
        <row r="257">
          <cell r="D257" t="str">
            <v>體育競賽類</v>
          </cell>
        </row>
        <row r="258">
          <cell r="D258">
            <v>3</v>
          </cell>
        </row>
        <row r="261">
          <cell r="D261" t="str">
            <v>體育競賽類</v>
          </cell>
        </row>
        <row r="262">
          <cell r="D262" t="str">
            <v>體育競賽類</v>
          </cell>
        </row>
        <row r="263">
          <cell r="D263" t="str">
            <v>體育競賽類</v>
          </cell>
        </row>
        <row r="292">
          <cell r="D292" t="str">
            <v>體育競賽類</v>
          </cell>
        </row>
        <row r="296">
          <cell r="D296" t="str">
            <v>技能研習類</v>
          </cell>
        </row>
        <row r="298">
          <cell r="D298" t="str">
            <v>技能研習類</v>
          </cell>
        </row>
        <row r="300">
          <cell r="D300" t="str">
            <v>體育競賽類</v>
          </cell>
        </row>
        <row r="311">
          <cell r="D311">
            <v>2</v>
          </cell>
        </row>
        <row r="313">
          <cell r="D313">
            <v>2</v>
          </cell>
        </row>
        <row r="317">
          <cell r="D317">
            <v>3</v>
          </cell>
        </row>
        <row r="322">
          <cell r="D322" t="str">
            <v>體育競賽類</v>
          </cell>
        </row>
        <row r="325">
          <cell r="D325" t="str">
            <v>體育競賽類</v>
          </cell>
        </row>
        <row r="326">
          <cell r="D326" t="str">
            <v>體育競賽類</v>
          </cell>
        </row>
        <row r="344">
          <cell r="D344">
            <v>3</v>
          </cell>
        </row>
        <row r="348">
          <cell r="D348">
            <v>3</v>
          </cell>
        </row>
        <row r="349">
          <cell r="D349" t="str">
            <v>體育競賽類</v>
          </cell>
        </row>
        <row r="350">
          <cell r="D350">
            <v>2</v>
          </cell>
        </row>
        <row r="351">
          <cell r="D351">
            <v>2</v>
          </cell>
        </row>
        <row r="353">
          <cell r="D353">
            <v>3</v>
          </cell>
        </row>
        <row r="354">
          <cell r="D354" t="str">
            <v>技能研習類</v>
          </cell>
        </row>
        <row r="369">
          <cell r="D369" t="str">
            <v>體育競賽類</v>
          </cell>
        </row>
        <row r="376">
          <cell r="D376" t="str">
            <v>體育競賽類</v>
          </cell>
        </row>
        <row r="382">
          <cell r="D382" t="str">
            <v>技能研習類</v>
          </cell>
        </row>
        <row r="394">
          <cell r="D394">
            <v>2</v>
          </cell>
        </row>
        <row r="400">
          <cell r="D400">
            <v>2</v>
          </cell>
        </row>
        <row r="406">
          <cell r="D406" t="str">
            <v>體育競賽類</v>
          </cell>
        </row>
        <row r="413">
          <cell r="D413">
            <v>4</v>
          </cell>
        </row>
        <row r="414">
          <cell r="D414">
            <v>2</v>
          </cell>
        </row>
        <row r="415">
          <cell r="D415" t="str">
            <v>體育競賽類</v>
          </cell>
        </row>
        <row r="416">
          <cell r="D416" t="str">
            <v>體育競賽類</v>
          </cell>
        </row>
        <row r="417">
          <cell r="D417" t="str">
            <v>體育競賽類</v>
          </cell>
        </row>
        <row r="418">
          <cell r="D418">
            <v>2</v>
          </cell>
        </row>
        <row r="419">
          <cell r="D419">
            <v>4</v>
          </cell>
        </row>
        <row r="420">
          <cell r="D420">
            <v>3</v>
          </cell>
        </row>
        <row r="421">
          <cell r="D421">
            <v>2</v>
          </cell>
        </row>
        <row r="428">
          <cell r="D428">
            <v>2</v>
          </cell>
        </row>
        <row r="429">
          <cell r="D429">
            <v>2</v>
          </cell>
        </row>
        <row r="430">
          <cell r="D430">
            <v>2</v>
          </cell>
        </row>
        <row r="431">
          <cell r="D431" t="str">
            <v>體育競賽類</v>
          </cell>
        </row>
        <row r="432">
          <cell r="D432" t="str">
            <v>休閒活動類</v>
          </cell>
        </row>
        <row r="433">
          <cell r="D433" t="str">
            <v>休閒活動類</v>
          </cell>
        </row>
        <row r="434">
          <cell r="D434" t="str">
            <v>技能研習類</v>
          </cell>
        </row>
        <row r="435">
          <cell r="D435" t="str">
            <v>體育競賽類</v>
          </cell>
        </row>
        <row r="436">
          <cell r="D436" t="str">
            <v>體育競賽類</v>
          </cell>
        </row>
        <row r="438">
          <cell r="D438">
            <v>3</v>
          </cell>
        </row>
        <row r="439">
          <cell r="D439">
            <v>3</v>
          </cell>
        </row>
        <row r="440">
          <cell r="D440">
            <v>1</v>
          </cell>
        </row>
        <row r="441">
          <cell r="D441">
            <v>2</v>
          </cell>
        </row>
        <row r="442">
          <cell r="D442">
            <v>2</v>
          </cell>
        </row>
        <row r="446">
          <cell r="D446">
            <v>2</v>
          </cell>
        </row>
        <row r="449">
          <cell r="D449" t="str">
            <v>體育競賽類</v>
          </cell>
        </row>
        <row r="450">
          <cell r="D450">
            <v>2</v>
          </cell>
        </row>
        <row r="453">
          <cell r="D453">
            <v>3</v>
          </cell>
        </row>
        <row r="458">
          <cell r="D458" t="str">
            <v>體育競賽類</v>
          </cell>
        </row>
        <row r="460">
          <cell r="D460">
            <v>2</v>
          </cell>
        </row>
        <row r="461">
          <cell r="D461">
            <v>4</v>
          </cell>
        </row>
        <row r="462">
          <cell r="D462" t="str">
            <v>體育競賽類</v>
          </cell>
        </row>
        <row r="463">
          <cell r="D463" t="str">
            <v>體育競賽類</v>
          </cell>
        </row>
        <row r="465">
          <cell r="D465" t="str">
            <v>體育競賽類</v>
          </cell>
        </row>
        <row r="466">
          <cell r="D466">
            <v>2</v>
          </cell>
        </row>
        <row r="467">
          <cell r="D467">
            <v>1</v>
          </cell>
        </row>
        <row r="468">
          <cell r="D468">
            <v>4</v>
          </cell>
        </row>
        <row r="469">
          <cell r="D469">
            <v>4</v>
          </cell>
        </row>
        <row r="470">
          <cell r="D470">
            <v>4</v>
          </cell>
        </row>
        <row r="471">
          <cell r="D471">
            <v>4</v>
          </cell>
        </row>
        <row r="472">
          <cell r="D472">
            <v>4</v>
          </cell>
        </row>
        <row r="473">
          <cell r="D473">
            <v>1</v>
          </cell>
        </row>
        <row r="474">
          <cell r="D474">
            <v>1</v>
          </cell>
        </row>
        <row r="475">
          <cell r="D475">
            <v>4</v>
          </cell>
        </row>
        <row r="476">
          <cell r="D476">
            <v>1</v>
          </cell>
        </row>
        <row r="480">
          <cell r="D480">
            <v>3</v>
          </cell>
        </row>
        <row r="481">
          <cell r="D481">
            <v>2</v>
          </cell>
        </row>
        <row r="491">
          <cell r="D491">
            <v>1</v>
          </cell>
        </row>
        <row r="492">
          <cell r="D492">
            <v>1</v>
          </cell>
        </row>
        <row r="498">
          <cell r="D498" t="str">
            <v>體育競賽類</v>
          </cell>
        </row>
        <row r="501">
          <cell r="D501">
            <v>1</v>
          </cell>
        </row>
        <row r="510">
          <cell r="D510">
            <v>2</v>
          </cell>
        </row>
        <row r="513">
          <cell r="D513">
            <v>1</v>
          </cell>
        </row>
        <row r="527">
          <cell r="D527">
            <v>3</v>
          </cell>
        </row>
        <row r="533">
          <cell r="D533">
            <v>3</v>
          </cell>
        </row>
        <row r="539">
          <cell r="D539">
            <v>3</v>
          </cell>
        </row>
        <row r="540">
          <cell r="D540">
            <v>1</v>
          </cell>
        </row>
        <row r="541">
          <cell r="D541">
            <v>1</v>
          </cell>
        </row>
        <row r="543">
          <cell r="D543">
            <v>3</v>
          </cell>
        </row>
        <row r="544">
          <cell r="D544">
            <v>3</v>
          </cell>
        </row>
        <row r="547">
          <cell r="D547">
            <v>2</v>
          </cell>
        </row>
        <row r="552">
          <cell r="D552">
            <v>1</v>
          </cell>
        </row>
        <row r="554">
          <cell r="D554" t="str">
            <v>休閒活動類</v>
          </cell>
        </row>
        <row r="556">
          <cell r="D556">
            <v>2</v>
          </cell>
        </row>
        <row r="572">
          <cell r="D572">
            <v>2</v>
          </cell>
        </row>
        <row r="573">
          <cell r="D573">
            <v>3</v>
          </cell>
        </row>
        <row r="582">
          <cell r="D582">
            <v>3</v>
          </cell>
        </row>
        <row r="599">
          <cell r="D599">
            <v>4</v>
          </cell>
        </row>
        <row r="604">
          <cell r="D604">
            <v>1</v>
          </cell>
        </row>
        <row r="606">
          <cell r="D606">
            <v>3</v>
          </cell>
        </row>
        <row r="615">
          <cell r="D615">
            <v>3</v>
          </cell>
        </row>
        <row r="619">
          <cell r="D619">
            <v>3</v>
          </cell>
        </row>
        <row r="620">
          <cell r="D620">
            <v>4</v>
          </cell>
        </row>
        <row r="622">
          <cell r="D622">
            <v>2</v>
          </cell>
        </row>
        <row r="624">
          <cell r="D624">
            <v>3</v>
          </cell>
        </row>
        <row r="625">
          <cell r="D625">
            <v>3</v>
          </cell>
        </row>
        <row r="626">
          <cell r="D626">
            <v>1</v>
          </cell>
        </row>
        <row r="627">
          <cell r="D627">
            <v>2</v>
          </cell>
        </row>
        <row r="628">
          <cell r="D628">
            <v>1</v>
          </cell>
        </row>
        <row r="629">
          <cell r="D629">
            <v>1</v>
          </cell>
        </row>
        <row r="630">
          <cell r="D630">
            <v>4</v>
          </cell>
        </row>
        <row r="631">
          <cell r="D631">
            <v>1</v>
          </cell>
        </row>
        <row r="643">
          <cell r="D643">
            <v>2</v>
          </cell>
        </row>
        <row r="655">
          <cell r="D655">
            <v>2</v>
          </cell>
        </row>
        <row r="661">
          <cell r="D661">
            <v>3</v>
          </cell>
        </row>
        <row r="662">
          <cell r="D662">
            <v>1</v>
          </cell>
        </row>
        <row r="663">
          <cell r="D663">
            <v>1</v>
          </cell>
        </row>
        <row r="664">
          <cell r="D664">
            <v>1</v>
          </cell>
        </row>
        <row r="667">
          <cell r="D66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es.tc.edu.tw/" TargetMode="External"/><Relationship Id="rId3" Type="http://schemas.openxmlformats.org/officeDocument/2006/relationships/hyperlink" Target="http://www.police.taichung.gov.tw/TCPBWeb/wSite/mp?mp=team03" TargetMode="External"/><Relationship Id="rId7" Type="http://schemas.openxmlformats.org/officeDocument/2006/relationships/hyperlink" Target="http://www.dases.tc.edu.tw/" TargetMode="External"/><Relationship Id="rId2" Type="http://schemas.openxmlformats.org/officeDocument/2006/relationships/hyperlink" Target="http://www.tcvs.tc.edu.tw/" TargetMode="External"/><Relationship Id="rId1" Type="http://schemas.openxmlformats.org/officeDocument/2006/relationships/hyperlink" Target="http://www.csjs.tc.edu.tw/" TargetMode="External"/><Relationship Id="rId6" Type="http://schemas.openxmlformats.org/officeDocument/2006/relationships/hyperlink" Target="http://www.syjhs.tc.edu.tw/2018winter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epage.lzsh.tc.edu.tw/files/11-1000-448.php?Lang=zh-tw" TargetMode="External"/><Relationship Id="rId10" Type="http://schemas.openxmlformats.org/officeDocument/2006/relationships/hyperlink" Target="http://www.csjs.tc.edu.tw/" TargetMode="External"/><Relationship Id="rId4" Type="http://schemas.openxmlformats.org/officeDocument/2006/relationships/hyperlink" Target="http://tw.school.uschoolnet.com/?id=es00001253" TargetMode="External"/><Relationship Id="rId9" Type="http://schemas.openxmlformats.org/officeDocument/2006/relationships/hyperlink" Target="http://www.csjs.tc.edu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1"/>
  <sheetViews>
    <sheetView tabSelected="1" zoomScale="70" zoomScaleNormal="70" workbookViewId="0">
      <pane ySplit="4" topLeftCell="A29" activePane="bottomLeft" state="frozen"/>
      <selection pane="bottomLeft" activeCell="B30" sqref="B30"/>
    </sheetView>
  </sheetViews>
  <sheetFormatPr defaultColWidth="9" defaultRowHeight="19.5"/>
  <cols>
    <col min="1" max="1" width="13.453125" style="11" customWidth="1"/>
    <col min="2" max="2" width="21.453125" style="25" customWidth="1"/>
    <col min="3" max="3" width="12.36328125" style="15" customWidth="1"/>
    <col min="4" max="4" width="8.6328125" style="20" customWidth="1"/>
    <col min="5" max="6" width="5.6328125" style="20" customWidth="1"/>
    <col min="7" max="7" width="8.6328125" style="20" customWidth="1"/>
    <col min="8" max="9" width="5.6328125" style="20" customWidth="1"/>
    <col min="10" max="10" width="16.7265625" style="21" hidden="1" customWidth="1"/>
    <col min="11" max="11" width="17.36328125" style="22" customWidth="1"/>
    <col min="12" max="12" width="14.26953125" style="4" hidden="1" customWidth="1"/>
    <col min="13" max="13" width="17" style="20" hidden="1" customWidth="1"/>
    <col min="14" max="14" width="16.6328125" style="27" customWidth="1"/>
    <col min="15" max="15" width="19.6328125" style="4" hidden="1" customWidth="1"/>
    <col min="16" max="16" width="19.90625" style="33" customWidth="1"/>
    <col min="17" max="17" width="18.7265625" style="33" customWidth="1"/>
    <col min="18" max="18" width="19.90625" style="35" customWidth="1"/>
    <col min="19" max="19" width="15.26953125" style="34" hidden="1" customWidth="1"/>
    <col min="20" max="16384" width="9" style="11"/>
  </cols>
  <sheetData>
    <row r="1" spans="1:19" s="23" customFormat="1" ht="49.5" customHeight="1">
      <c r="A1" s="41" t="s">
        <v>957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23" customFormat="1" ht="30" customHeight="1">
      <c r="A2" s="43" t="s">
        <v>546</v>
      </c>
      <c r="B2" s="43" t="s">
        <v>545</v>
      </c>
      <c r="C2" s="42" t="s">
        <v>553</v>
      </c>
      <c r="D2" s="39" t="s">
        <v>1047</v>
      </c>
      <c r="E2" s="39" t="s">
        <v>547</v>
      </c>
      <c r="F2" s="39" t="s">
        <v>548</v>
      </c>
      <c r="G2" s="39" t="s">
        <v>549</v>
      </c>
      <c r="H2" s="39" t="s">
        <v>550</v>
      </c>
      <c r="I2" s="39" t="s">
        <v>548</v>
      </c>
      <c r="J2" s="39" t="s">
        <v>0</v>
      </c>
      <c r="K2" s="43" t="s">
        <v>1046</v>
      </c>
      <c r="L2" s="43" t="s">
        <v>551</v>
      </c>
      <c r="M2" s="39" t="s">
        <v>1</v>
      </c>
      <c r="N2" s="43" t="s">
        <v>554</v>
      </c>
      <c r="O2" s="43" t="s">
        <v>552</v>
      </c>
      <c r="P2" s="40" t="s">
        <v>578</v>
      </c>
      <c r="Q2" s="37" t="s">
        <v>579</v>
      </c>
      <c r="R2" s="37" t="s">
        <v>934</v>
      </c>
      <c r="S2" s="38" t="s">
        <v>580</v>
      </c>
    </row>
    <row r="3" spans="1:19" s="23" customFormat="1" ht="30" customHeight="1">
      <c r="A3" s="43"/>
      <c r="B3" s="43"/>
      <c r="C3" s="42"/>
      <c r="D3" s="39"/>
      <c r="E3" s="39"/>
      <c r="F3" s="39"/>
      <c r="G3" s="39"/>
      <c r="H3" s="39"/>
      <c r="I3" s="39"/>
      <c r="J3" s="39"/>
      <c r="K3" s="43"/>
      <c r="L3" s="43"/>
      <c r="M3" s="39"/>
      <c r="N3" s="43"/>
      <c r="O3" s="43"/>
      <c r="P3" s="40"/>
      <c r="Q3" s="37"/>
      <c r="R3" s="37"/>
      <c r="S3" s="38"/>
    </row>
    <row r="4" spans="1:19" s="23" customFormat="1" ht="18" customHeight="1">
      <c r="A4" s="43"/>
      <c r="B4" s="43"/>
      <c r="C4" s="42"/>
      <c r="D4" s="39"/>
      <c r="E4" s="39"/>
      <c r="F4" s="39"/>
      <c r="G4" s="39"/>
      <c r="H4" s="39"/>
      <c r="I4" s="39"/>
      <c r="J4" s="39"/>
      <c r="K4" s="43"/>
      <c r="L4" s="43"/>
      <c r="M4" s="39"/>
      <c r="N4" s="43"/>
      <c r="O4" s="43"/>
      <c r="P4" s="40"/>
      <c r="Q4" s="37"/>
      <c r="R4" s="37"/>
      <c r="S4" s="38"/>
    </row>
    <row r="5" spans="1:19" ht="60" customHeight="1">
      <c r="A5" s="6" t="s">
        <v>17</v>
      </c>
      <c r="B5" s="24" t="s">
        <v>122</v>
      </c>
      <c r="C5" s="5" t="s">
        <v>555</v>
      </c>
      <c r="D5" s="9" t="str">
        <f>MID(J5,1,3)</f>
        <v>107</v>
      </c>
      <c r="E5" s="9" t="str">
        <f>MID(J5,5,2)</f>
        <v>01</v>
      </c>
      <c r="F5" s="9" t="str">
        <f>MID(J5,8,2)</f>
        <v>30</v>
      </c>
      <c r="G5" s="9" t="str">
        <f>MID(J5,11,3)</f>
        <v>107</v>
      </c>
      <c r="H5" s="9" t="str">
        <f>MID(J5,15,2)</f>
        <v>02</v>
      </c>
      <c r="I5" s="9" t="str">
        <f>MID(J5,18,2)</f>
        <v>03</v>
      </c>
      <c r="J5" s="3" t="s">
        <v>123</v>
      </c>
      <c r="K5" s="1" t="s">
        <v>128</v>
      </c>
      <c r="L5" s="12" t="s">
        <v>124</v>
      </c>
      <c r="M5" s="13">
        <v>1400</v>
      </c>
      <c r="N5" s="1" t="s">
        <v>125</v>
      </c>
      <c r="O5" s="5" t="s">
        <v>970</v>
      </c>
      <c r="P5" s="1" t="s">
        <v>127</v>
      </c>
      <c r="Q5" s="1" t="s">
        <v>933</v>
      </c>
      <c r="R5" s="1" t="s">
        <v>1015</v>
      </c>
      <c r="S5" s="30" t="s">
        <v>126</v>
      </c>
    </row>
    <row r="6" spans="1:19" ht="80.150000000000006" customHeight="1">
      <c r="A6" s="6" t="s">
        <v>4</v>
      </c>
      <c r="B6" s="24" t="s">
        <v>7</v>
      </c>
      <c r="C6" s="12" t="s">
        <v>932</v>
      </c>
      <c r="D6" s="9" t="s">
        <v>886</v>
      </c>
      <c r="E6" s="9" t="s">
        <v>875</v>
      </c>
      <c r="F6" s="9" t="s">
        <v>893</v>
      </c>
      <c r="G6" s="9" t="s">
        <v>886</v>
      </c>
      <c r="H6" s="9" t="s">
        <v>875</v>
      </c>
      <c r="I6" s="9" t="s">
        <v>894</v>
      </c>
      <c r="J6" s="3" t="s">
        <v>897</v>
      </c>
      <c r="K6" s="1" t="s">
        <v>5</v>
      </c>
      <c r="L6" s="12" t="s">
        <v>3</v>
      </c>
      <c r="M6" s="13" t="s">
        <v>700</v>
      </c>
      <c r="N6" s="26" t="s">
        <v>701</v>
      </c>
      <c r="O6" s="12" t="s">
        <v>754</v>
      </c>
      <c r="P6" s="1" t="s">
        <v>6</v>
      </c>
      <c r="Q6" s="1" t="s">
        <v>584</v>
      </c>
      <c r="R6" s="1" t="s">
        <v>1014</v>
      </c>
      <c r="S6" s="28" t="s">
        <v>2</v>
      </c>
    </row>
    <row r="7" spans="1:19" ht="80.150000000000006" customHeight="1">
      <c r="A7" s="6" t="s">
        <v>4</v>
      </c>
      <c r="B7" s="24" t="s">
        <v>7</v>
      </c>
      <c r="C7" s="12" t="s">
        <v>932</v>
      </c>
      <c r="D7" s="9" t="s">
        <v>886</v>
      </c>
      <c r="E7" s="9" t="s">
        <v>875</v>
      </c>
      <c r="F7" s="9" t="s">
        <v>895</v>
      </c>
      <c r="G7" s="9" t="s">
        <v>886</v>
      </c>
      <c r="H7" s="9" t="s">
        <v>875</v>
      </c>
      <c r="I7" s="9" t="s">
        <v>896</v>
      </c>
      <c r="J7" s="3" t="s">
        <v>9</v>
      </c>
      <c r="K7" s="1" t="s">
        <v>5</v>
      </c>
      <c r="L7" s="12" t="s">
        <v>3</v>
      </c>
      <c r="M7" s="13" t="s">
        <v>700</v>
      </c>
      <c r="N7" s="26" t="s">
        <v>701</v>
      </c>
      <c r="O7" s="12" t="s">
        <v>754</v>
      </c>
      <c r="P7" s="1" t="s">
        <v>6</v>
      </c>
      <c r="Q7" s="1" t="s">
        <v>584</v>
      </c>
      <c r="R7" s="1" t="s">
        <v>1013</v>
      </c>
      <c r="S7" s="28" t="s">
        <v>2</v>
      </c>
    </row>
    <row r="8" spans="1:19" ht="120" customHeight="1">
      <c r="A8" s="6" t="s">
        <v>10</v>
      </c>
      <c r="B8" s="24" t="s">
        <v>12</v>
      </c>
      <c r="C8" s="5" t="s">
        <v>556</v>
      </c>
      <c r="D8" s="9" t="str">
        <f t="shared" ref="D8:D9" si="0">MID(J8,1,3)</f>
        <v>107</v>
      </c>
      <c r="E8" s="9" t="str">
        <f t="shared" ref="E8:E9" si="1">MID(J8,5,2)</f>
        <v>01</v>
      </c>
      <c r="F8" s="9" t="str">
        <f t="shared" ref="F8" si="2">MID(J8,8,2)</f>
        <v>22</v>
      </c>
      <c r="G8" s="9" t="str">
        <f t="shared" ref="G8:G9" si="3">MID(J8,11,3)</f>
        <v>107</v>
      </c>
      <c r="H8" s="9" t="str">
        <f t="shared" ref="H8:H9" si="4">MID(J8,15,2)</f>
        <v>01</v>
      </c>
      <c r="I8" s="9" t="str">
        <f t="shared" ref="I8:I45" si="5">MID(J8,18,2)</f>
        <v>23</v>
      </c>
      <c r="J8" s="3" t="s">
        <v>16</v>
      </c>
      <c r="K8" s="1" t="s">
        <v>13</v>
      </c>
      <c r="L8" s="12" t="s">
        <v>14</v>
      </c>
      <c r="M8" s="13">
        <v>0</v>
      </c>
      <c r="N8" s="2" t="s">
        <v>980</v>
      </c>
      <c r="O8" s="12" t="s">
        <v>754</v>
      </c>
      <c r="P8" s="1" t="s">
        <v>11</v>
      </c>
      <c r="Q8" s="1" t="s">
        <v>868</v>
      </c>
      <c r="R8" s="1" t="s">
        <v>1029</v>
      </c>
      <c r="S8" s="30" t="s">
        <v>15</v>
      </c>
    </row>
    <row r="9" spans="1:19" ht="120" customHeight="1">
      <c r="A9" s="6" t="s">
        <v>10</v>
      </c>
      <c r="B9" s="24" t="s">
        <v>12</v>
      </c>
      <c r="C9" s="5" t="s">
        <v>556</v>
      </c>
      <c r="D9" s="9" t="str">
        <f t="shared" si="0"/>
        <v>107</v>
      </c>
      <c r="E9" s="9" t="str">
        <f t="shared" si="1"/>
        <v>01</v>
      </c>
      <c r="F9" s="9" t="s">
        <v>893</v>
      </c>
      <c r="G9" s="9" t="str">
        <f t="shared" si="3"/>
        <v>107</v>
      </c>
      <c r="H9" s="9" t="str">
        <f t="shared" si="4"/>
        <v>01</v>
      </c>
      <c r="I9" s="9" t="s">
        <v>893</v>
      </c>
      <c r="J9" s="3" t="s">
        <v>16</v>
      </c>
      <c r="K9" s="1" t="s">
        <v>13</v>
      </c>
      <c r="L9" s="12" t="s">
        <v>14</v>
      </c>
      <c r="M9" s="13">
        <v>0</v>
      </c>
      <c r="N9" s="2" t="s">
        <v>980</v>
      </c>
      <c r="O9" s="12" t="s">
        <v>754</v>
      </c>
      <c r="P9" s="1" t="s">
        <v>11</v>
      </c>
      <c r="Q9" s="1" t="s">
        <v>868</v>
      </c>
      <c r="R9" s="1" t="s">
        <v>1029</v>
      </c>
      <c r="S9" s="30" t="s">
        <v>15</v>
      </c>
    </row>
    <row r="10" spans="1:19" ht="120" customHeight="1">
      <c r="A10" s="6" t="s">
        <v>10</v>
      </c>
      <c r="B10" s="24" t="s">
        <v>12</v>
      </c>
      <c r="C10" s="5" t="s">
        <v>556</v>
      </c>
      <c r="D10" s="9" t="str">
        <f t="shared" ref="D10:D11" si="6">MID(J10,1,3)</f>
        <v>107</v>
      </c>
      <c r="E10" s="9" t="str">
        <f t="shared" ref="E10:E11" si="7">MID(J10,5,2)</f>
        <v>01</v>
      </c>
      <c r="F10" s="9" t="s">
        <v>898</v>
      </c>
      <c r="G10" s="9" t="str">
        <f t="shared" ref="G10:G11" si="8">MID(J10,11,3)</f>
        <v>107</v>
      </c>
      <c r="H10" s="9" t="str">
        <f t="shared" ref="H10:H11" si="9">MID(J10,15,2)</f>
        <v>01</v>
      </c>
      <c r="I10" s="9" t="s">
        <v>899</v>
      </c>
      <c r="J10" s="3" t="s">
        <v>16</v>
      </c>
      <c r="K10" s="1" t="s">
        <v>13</v>
      </c>
      <c r="L10" s="12" t="s">
        <v>14</v>
      </c>
      <c r="M10" s="13">
        <v>0</v>
      </c>
      <c r="N10" s="2" t="s">
        <v>980</v>
      </c>
      <c r="O10" s="12" t="s">
        <v>754</v>
      </c>
      <c r="P10" s="1" t="s">
        <v>11</v>
      </c>
      <c r="Q10" s="1" t="s">
        <v>868</v>
      </c>
      <c r="R10" s="1" t="s">
        <v>1029</v>
      </c>
      <c r="S10" s="30" t="s">
        <v>15</v>
      </c>
    </row>
    <row r="11" spans="1:19" ht="60" customHeight="1">
      <c r="A11" s="14" t="s">
        <v>8</v>
      </c>
      <c r="B11" s="17" t="s">
        <v>862</v>
      </c>
      <c r="C11" s="29" t="s">
        <v>952</v>
      </c>
      <c r="D11" s="9" t="str">
        <f t="shared" si="6"/>
        <v>107</v>
      </c>
      <c r="E11" s="9" t="str">
        <f t="shared" si="7"/>
        <v>01</v>
      </c>
      <c r="F11" s="9" t="str">
        <f t="shared" ref="F11" si="10">MID(J11,8,2)</f>
        <v>29</v>
      </c>
      <c r="G11" s="9" t="str">
        <f t="shared" si="8"/>
        <v>107</v>
      </c>
      <c r="H11" s="9" t="str">
        <f t="shared" si="9"/>
        <v>01</v>
      </c>
      <c r="I11" s="9" t="str">
        <f t="shared" si="5"/>
        <v>31</v>
      </c>
      <c r="J11" s="10" t="s">
        <v>863</v>
      </c>
      <c r="K11" s="24" t="s">
        <v>864</v>
      </c>
      <c r="L11" s="7" t="s">
        <v>865</v>
      </c>
      <c r="M11" s="7">
        <v>0</v>
      </c>
      <c r="N11" s="8" t="s">
        <v>953</v>
      </c>
      <c r="O11" s="7" t="s">
        <v>960</v>
      </c>
      <c r="P11" s="1" t="s">
        <v>861</v>
      </c>
      <c r="Q11" s="31" t="s">
        <v>867</v>
      </c>
      <c r="R11" s="17" t="s">
        <v>1030</v>
      </c>
      <c r="S11" s="32" t="s">
        <v>866</v>
      </c>
    </row>
    <row r="12" spans="1:19" ht="60" customHeight="1">
      <c r="A12" s="6" t="s">
        <v>17</v>
      </c>
      <c r="B12" s="24" t="s">
        <v>129</v>
      </c>
      <c r="C12" s="5" t="s">
        <v>557</v>
      </c>
      <c r="D12" s="9" t="str">
        <f t="shared" ref="D12:D45" si="11">MID(J12,1,3)</f>
        <v>107</v>
      </c>
      <c r="E12" s="9" t="str">
        <f t="shared" ref="E12:E45" si="12">MID(J12,5,2)</f>
        <v>01</v>
      </c>
      <c r="F12" s="9" t="str">
        <f t="shared" ref="F12:F45" si="13">MID(J12,8,2)</f>
        <v>28</v>
      </c>
      <c r="G12" s="9" t="s">
        <v>886</v>
      </c>
      <c r="H12" s="9" t="s">
        <v>875</v>
      </c>
      <c r="I12" s="9" t="s">
        <v>892</v>
      </c>
      <c r="J12" s="3" t="s">
        <v>132</v>
      </c>
      <c r="K12" s="1" t="s">
        <v>130</v>
      </c>
      <c r="L12" s="12" t="s">
        <v>3</v>
      </c>
      <c r="M12" s="12">
        <v>0</v>
      </c>
      <c r="N12" s="1" t="s">
        <v>969</v>
      </c>
      <c r="O12" s="5" t="s">
        <v>943</v>
      </c>
      <c r="P12" s="1" t="s">
        <v>983</v>
      </c>
      <c r="Q12" s="1" t="s">
        <v>585</v>
      </c>
      <c r="R12" s="1" t="s">
        <v>586</v>
      </c>
      <c r="S12" s="30" t="s">
        <v>131</v>
      </c>
    </row>
    <row r="13" spans="1:19" s="16" customFormat="1" ht="60" customHeight="1">
      <c r="A13" s="6" t="s">
        <v>17</v>
      </c>
      <c r="B13" s="24" t="s">
        <v>18</v>
      </c>
      <c r="C13" s="5" t="s">
        <v>558</v>
      </c>
      <c r="D13" s="9" t="str">
        <f t="shared" ref="D13" si="14">MID(J13,1,3)</f>
        <v>107</v>
      </c>
      <c r="E13" s="9" t="str">
        <f t="shared" ref="E13" si="15">MID(J13,5,2)</f>
        <v>01</v>
      </c>
      <c r="F13" s="9" t="str">
        <f t="shared" ref="F13" si="16">MID(J13,8,2)</f>
        <v>29</v>
      </c>
      <c r="G13" s="9" t="s">
        <v>886</v>
      </c>
      <c r="H13" s="9" t="s">
        <v>875</v>
      </c>
      <c r="I13" s="9" t="s">
        <v>900</v>
      </c>
      <c r="J13" s="3" t="s">
        <v>133</v>
      </c>
      <c r="K13" s="1" t="s">
        <v>19</v>
      </c>
      <c r="L13" s="12" t="s">
        <v>20</v>
      </c>
      <c r="M13" s="13">
        <v>2200</v>
      </c>
      <c r="N13" s="2" t="s">
        <v>948</v>
      </c>
      <c r="O13" s="5" t="s">
        <v>944</v>
      </c>
      <c r="P13" s="1" t="s">
        <v>475</v>
      </c>
      <c r="Q13" s="1" t="s">
        <v>989</v>
      </c>
      <c r="R13" s="1" t="s">
        <v>587</v>
      </c>
      <c r="S13" s="28" t="s">
        <v>21</v>
      </c>
    </row>
    <row r="14" spans="1:19" s="16" customFormat="1" ht="60" customHeight="1">
      <c r="A14" s="6" t="s">
        <v>17</v>
      </c>
      <c r="B14" s="24" t="s">
        <v>18</v>
      </c>
      <c r="C14" s="5" t="s">
        <v>558</v>
      </c>
      <c r="D14" s="9" t="str">
        <f t="shared" si="11"/>
        <v>107</v>
      </c>
      <c r="E14" s="9" t="s">
        <v>880</v>
      </c>
      <c r="F14" s="9" t="s">
        <v>875</v>
      </c>
      <c r="G14" s="9" t="s">
        <v>886</v>
      </c>
      <c r="H14" s="9" t="s">
        <v>874</v>
      </c>
      <c r="I14" s="9" t="s">
        <v>878</v>
      </c>
      <c r="J14" s="3" t="s">
        <v>133</v>
      </c>
      <c r="K14" s="1" t="s">
        <v>19</v>
      </c>
      <c r="L14" s="12" t="s">
        <v>20</v>
      </c>
      <c r="M14" s="13">
        <v>2200</v>
      </c>
      <c r="N14" s="2" t="s">
        <v>948</v>
      </c>
      <c r="O14" s="5" t="s">
        <v>944</v>
      </c>
      <c r="P14" s="1" t="s">
        <v>475</v>
      </c>
      <c r="Q14" s="1" t="s">
        <v>989</v>
      </c>
      <c r="R14" s="1" t="s">
        <v>587</v>
      </c>
      <c r="S14" s="28" t="s">
        <v>21</v>
      </c>
    </row>
    <row r="15" spans="1:19" s="16" customFormat="1" ht="60" customHeight="1">
      <c r="A15" s="6" t="s">
        <v>22</v>
      </c>
      <c r="B15" s="24" t="s">
        <v>24</v>
      </c>
      <c r="C15" s="5" t="s">
        <v>28</v>
      </c>
      <c r="D15" s="36" t="s">
        <v>25</v>
      </c>
      <c r="E15" s="36"/>
      <c r="F15" s="36"/>
      <c r="G15" s="36"/>
      <c r="H15" s="36"/>
      <c r="I15" s="36"/>
      <c r="J15" s="3" t="s">
        <v>25</v>
      </c>
      <c r="K15" s="1" t="s">
        <v>26</v>
      </c>
      <c r="L15" s="12" t="s">
        <v>27</v>
      </c>
      <c r="M15" s="13">
        <v>0</v>
      </c>
      <c r="N15" s="2" t="s">
        <v>945</v>
      </c>
      <c r="O15" s="12" t="s">
        <v>754</v>
      </c>
      <c r="P15" s="1" t="s">
        <v>23</v>
      </c>
      <c r="Q15" s="1" t="s">
        <v>939</v>
      </c>
      <c r="R15" s="1" t="s">
        <v>588</v>
      </c>
      <c r="S15" s="28" t="s">
        <v>2</v>
      </c>
    </row>
    <row r="16" spans="1:19" s="16" customFormat="1" ht="60" customHeight="1">
      <c r="A16" s="6" t="s">
        <v>29</v>
      </c>
      <c r="B16" s="17" t="s">
        <v>30</v>
      </c>
      <c r="C16" s="5" t="s">
        <v>28</v>
      </c>
      <c r="D16" s="36" t="s">
        <v>25</v>
      </c>
      <c r="E16" s="36"/>
      <c r="F16" s="36"/>
      <c r="G16" s="36"/>
      <c r="H16" s="36"/>
      <c r="I16" s="36"/>
      <c r="J16" s="3" t="s">
        <v>25</v>
      </c>
      <c r="K16" s="1" t="s">
        <v>26</v>
      </c>
      <c r="L16" s="12" t="s">
        <v>3</v>
      </c>
      <c r="M16" s="13">
        <v>0</v>
      </c>
      <c r="N16" s="2" t="s">
        <v>945</v>
      </c>
      <c r="O16" s="12" t="s">
        <v>754</v>
      </c>
      <c r="P16" s="1" t="s">
        <v>23</v>
      </c>
      <c r="Q16" s="1" t="s">
        <v>939</v>
      </c>
      <c r="R16" s="1" t="s">
        <v>589</v>
      </c>
      <c r="S16" s="28" t="s">
        <v>2</v>
      </c>
    </row>
    <row r="17" spans="1:19" s="18" customFormat="1" ht="60" customHeight="1">
      <c r="A17" s="6" t="s">
        <v>22</v>
      </c>
      <c r="B17" s="17" t="s">
        <v>31</v>
      </c>
      <c r="C17" s="5" t="s">
        <v>33</v>
      </c>
      <c r="D17" s="36" t="s">
        <v>25</v>
      </c>
      <c r="E17" s="36"/>
      <c r="F17" s="36"/>
      <c r="G17" s="36"/>
      <c r="H17" s="36"/>
      <c r="I17" s="36"/>
      <c r="J17" s="3" t="s">
        <v>25</v>
      </c>
      <c r="K17" s="1" t="s">
        <v>32</v>
      </c>
      <c r="L17" s="12" t="s">
        <v>3</v>
      </c>
      <c r="M17" s="13">
        <v>0</v>
      </c>
      <c r="N17" s="2" t="s">
        <v>945</v>
      </c>
      <c r="O17" s="12" t="s">
        <v>754</v>
      </c>
      <c r="P17" s="1" t="s">
        <v>23</v>
      </c>
      <c r="Q17" s="1" t="s">
        <v>938</v>
      </c>
      <c r="R17" s="1" t="s">
        <v>590</v>
      </c>
      <c r="S17" s="28" t="s">
        <v>2</v>
      </c>
    </row>
    <row r="18" spans="1:19" s="18" customFormat="1" ht="60" customHeight="1">
      <c r="A18" s="6" t="s">
        <v>34</v>
      </c>
      <c r="B18" s="24" t="s">
        <v>36</v>
      </c>
      <c r="C18" s="5" t="s">
        <v>559</v>
      </c>
      <c r="D18" s="9" t="str">
        <f t="shared" si="11"/>
        <v>107</v>
      </c>
      <c r="E18" s="9" t="str">
        <f t="shared" si="12"/>
        <v>01</v>
      </c>
      <c r="F18" s="9" t="str">
        <f t="shared" si="13"/>
        <v>27</v>
      </c>
      <c r="G18" s="9" t="s">
        <v>886</v>
      </c>
      <c r="H18" s="9" t="s">
        <v>890</v>
      </c>
      <c r="I18" s="9" t="s">
        <v>891</v>
      </c>
      <c r="J18" s="3" t="s">
        <v>870</v>
      </c>
      <c r="K18" s="1" t="s">
        <v>37</v>
      </c>
      <c r="L18" s="12" t="s">
        <v>20</v>
      </c>
      <c r="M18" s="13">
        <v>100</v>
      </c>
      <c r="N18" s="2" t="s">
        <v>949</v>
      </c>
      <c r="O18" s="5" t="s">
        <v>943</v>
      </c>
      <c r="P18" s="1" t="s">
        <v>35</v>
      </c>
      <c r="Q18" s="1" t="s">
        <v>591</v>
      </c>
      <c r="R18" s="1" t="s">
        <v>592</v>
      </c>
      <c r="S18" s="28" t="s">
        <v>38</v>
      </c>
    </row>
    <row r="19" spans="1:19" ht="60" customHeight="1">
      <c r="A19" s="6" t="s">
        <v>22</v>
      </c>
      <c r="B19" s="24" t="s">
        <v>40</v>
      </c>
      <c r="C19" s="5" t="s">
        <v>581</v>
      </c>
      <c r="D19" s="9" t="str">
        <f t="shared" si="11"/>
        <v>107</v>
      </c>
      <c r="E19" s="9" t="str">
        <f t="shared" si="12"/>
        <v>02</v>
      </c>
      <c r="F19" s="9" t="str">
        <f t="shared" si="13"/>
        <v>03</v>
      </c>
      <c r="G19" s="9" t="s">
        <v>886</v>
      </c>
      <c r="H19" s="9" t="s">
        <v>880</v>
      </c>
      <c r="I19" s="9" t="s">
        <v>887</v>
      </c>
      <c r="J19" s="3" t="s">
        <v>41</v>
      </c>
      <c r="K19" s="1" t="s">
        <v>981</v>
      </c>
      <c r="L19" s="12" t="s">
        <v>42</v>
      </c>
      <c r="M19" s="13" t="s">
        <v>277</v>
      </c>
      <c r="N19" s="2" t="s">
        <v>43</v>
      </c>
      <c r="O19" s="12" t="s">
        <v>754</v>
      </c>
      <c r="P19" s="1" t="s">
        <v>39</v>
      </c>
      <c r="Q19" s="1" t="s">
        <v>937</v>
      </c>
      <c r="R19" s="1" t="s">
        <v>593</v>
      </c>
      <c r="S19" s="28" t="s">
        <v>44</v>
      </c>
    </row>
    <row r="20" spans="1:19" ht="60" customHeight="1">
      <c r="A20" s="14" t="s">
        <v>8</v>
      </c>
      <c r="B20" s="17" t="s">
        <v>45</v>
      </c>
      <c r="C20" s="12" t="s">
        <v>755</v>
      </c>
      <c r="D20" s="9" t="str">
        <f t="shared" si="11"/>
        <v>107</v>
      </c>
      <c r="E20" s="9" t="str">
        <f t="shared" si="12"/>
        <v>01</v>
      </c>
      <c r="F20" s="9" t="str">
        <f t="shared" si="13"/>
        <v>29</v>
      </c>
      <c r="G20" s="9" t="str">
        <f t="shared" ref="G20:G45" si="17">MID(J20,11,3)</f>
        <v>107</v>
      </c>
      <c r="H20" s="9" t="str">
        <f t="shared" ref="H20:H45" si="18">MID(J20,15,2)</f>
        <v>01</v>
      </c>
      <c r="I20" s="9" t="str">
        <f t="shared" si="5"/>
        <v>31</v>
      </c>
      <c r="J20" s="3" t="s">
        <v>46</v>
      </c>
      <c r="K20" s="1" t="s">
        <v>941</v>
      </c>
      <c r="L20" s="12" t="s">
        <v>47</v>
      </c>
      <c r="M20" s="13">
        <v>0</v>
      </c>
      <c r="N20" s="26" t="s">
        <v>702</v>
      </c>
      <c r="O20" s="12" t="s">
        <v>754</v>
      </c>
      <c r="P20" s="1" t="s">
        <v>39</v>
      </c>
      <c r="Q20" s="1" t="s">
        <v>991</v>
      </c>
      <c r="R20" s="1" t="s">
        <v>594</v>
      </c>
      <c r="S20" s="28" t="s">
        <v>44</v>
      </c>
    </row>
    <row r="21" spans="1:19" ht="60" customHeight="1">
      <c r="A21" s="6" t="s">
        <v>48</v>
      </c>
      <c r="B21" s="24" t="s">
        <v>49</v>
      </c>
      <c r="C21" s="5" t="s">
        <v>582</v>
      </c>
      <c r="D21" s="9" t="str">
        <f t="shared" si="11"/>
        <v>107</v>
      </c>
      <c r="E21" s="9" t="str">
        <f t="shared" si="12"/>
        <v>01</v>
      </c>
      <c r="F21" s="9" t="str">
        <f t="shared" si="13"/>
        <v>29</v>
      </c>
      <c r="G21" s="9" t="str">
        <f t="shared" si="17"/>
        <v>107</v>
      </c>
      <c r="H21" s="9" t="str">
        <f t="shared" si="18"/>
        <v>02</v>
      </c>
      <c r="I21" s="9" t="str">
        <f t="shared" si="5"/>
        <v>02</v>
      </c>
      <c r="J21" s="3" t="s">
        <v>50</v>
      </c>
      <c r="K21" s="1" t="s">
        <v>942</v>
      </c>
      <c r="L21" s="12" t="s">
        <v>42</v>
      </c>
      <c r="M21" s="13">
        <v>1200</v>
      </c>
      <c r="N21" s="2" t="s">
        <v>703</v>
      </c>
      <c r="O21" s="12" t="s">
        <v>754</v>
      </c>
      <c r="P21" s="1" t="s">
        <v>39</v>
      </c>
      <c r="Q21" s="1" t="s">
        <v>990</v>
      </c>
      <c r="R21" s="1" t="s">
        <v>595</v>
      </c>
      <c r="S21" s="28" t="s">
        <v>44</v>
      </c>
    </row>
    <row r="22" spans="1:19" ht="60" customHeight="1">
      <c r="A22" s="6" t="s">
        <v>48</v>
      </c>
      <c r="B22" s="24" t="s">
        <v>49</v>
      </c>
      <c r="C22" s="5" t="s">
        <v>799</v>
      </c>
      <c r="D22" s="9" t="str">
        <f t="shared" si="11"/>
        <v>107</v>
      </c>
      <c r="E22" s="9" t="str">
        <f t="shared" si="12"/>
        <v>02</v>
      </c>
      <c r="F22" s="9" t="str">
        <f t="shared" si="13"/>
        <v>04</v>
      </c>
      <c r="G22" s="9" t="s">
        <v>978</v>
      </c>
      <c r="H22" s="9" t="s">
        <v>976</v>
      </c>
      <c r="I22" s="9" t="s">
        <v>979</v>
      </c>
      <c r="J22" s="3" t="s">
        <v>51</v>
      </c>
      <c r="K22" s="1" t="s">
        <v>942</v>
      </c>
      <c r="L22" s="5" t="s">
        <v>42</v>
      </c>
      <c r="M22" s="13">
        <v>1200</v>
      </c>
      <c r="N22" s="2" t="s">
        <v>704</v>
      </c>
      <c r="O22" s="12" t="s">
        <v>754</v>
      </c>
      <c r="P22" s="1" t="s">
        <v>39</v>
      </c>
      <c r="Q22" s="1" t="s">
        <v>992</v>
      </c>
      <c r="R22" s="1" t="s">
        <v>636</v>
      </c>
      <c r="S22" s="28" t="s">
        <v>44</v>
      </c>
    </row>
    <row r="23" spans="1:19" ht="80.150000000000006" customHeight="1">
      <c r="A23" s="6" t="s">
        <v>48</v>
      </c>
      <c r="B23" s="24" t="s">
        <v>52</v>
      </c>
      <c r="C23" s="5" t="s">
        <v>560</v>
      </c>
      <c r="D23" s="9" t="str">
        <f t="shared" si="11"/>
        <v>107</v>
      </c>
      <c r="E23" s="9" t="str">
        <f t="shared" si="12"/>
        <v>01</v>
      </c>
      <c r="F23" s="9" t="str">
        <f t="shared" si="13"/>
        <v>20</v>
      </c>
      <c r="G23" s="9" t="str">
        <f t="shared" si="17"/>
        <v>107</v>
      </c>
      <c r="H23" s="9" t="str">
        <f t="shared" si="18"/>
        <v>02</v>
      </c>
      <c r="I23" s="9" t="str">
        <f t="shared" si="5"/>
        <v>07</v>
      </c>
      <c r="J23" s="3" t="s">
        <v>121</v>
      </c>
      <c r="K23" s="1" t="s">
        <v>563</v>
      </c>
      <c r="L23" s="5" t="s">
        <v>47</v>
      </c>
      <c r="M23" s="13">
        <v>0</v>
      </c>
      <c r="N23" s="2" t="s">
        <v>53</v>
      </c>
      <c r="O23" s="12" t="s">
        <v>754</v>
      </c>
      <c r="P23" s="1" t="s">
        <v>940</v>
      </c>
      <c r="Q23" s="1" t="s">
        <v>993</v>
      </c>
      <c r="R23" s="1" t="s">
        <v>1017</v>
      </c>
      <c r="S23" s="28" t="s">
        <v>54</v>
      </c>
    </row>
    <row r="24" spans="1:19" ht="60" customHeight="1">
      <c r="A24" s="6" t="s">
        <v>48</v>
      </c>
      <c r="B24" s="24" t="s">
        <v>55</v>
      </c>
      <c r="C24" s="5" t="s">
        <v>560</v>
      </c>
      <c r="D24" s="9" t="str">
        <f t="shared" si="11"/>
        <v>107</v>
      </c>
      <c r="E24" s="9" t="str">
        <f t="shared" si="12"/>
        <v>01</v>
      </c>
      <c r="F24" s="9" t="str">
        <f t="shared" si="13"/>
        <v>20</v>
      </c>
      <c r="G24" s="9" t="str">
        <f t="shared" si="17"/>
        <v>107</v>
      </c>
      <c r="H24" s="9" t="str">
        <f t="shared" si="18"/>
        <v>02</v>
      </c>
      <c r="I24" s="9" t="str">
        <f t="shared" si="5"/>
        <v>07</v>
      </c>
      <c r="J24" s="3" t="s">
        <v>98</v>
      </c>
      <c r="K24" s="1" t="s">
        <v>564</v>
      </c>
      <c r="L24" s="5" t="s">
        <v>47</v>
      </c>
      <c r="M24" s="13">
        <v>0</v>
      </c>
      <c r="N24" s="2" t="s">
        <v>53</v>
      </c>
      <c r="O24" s="12" t="s">
        <v>754</v>
      </c>
      <c r="P24" s="1" t="s">
        <v>940</v>
      </c>
      <c r="Q24" s="1" t="s">
        <v>994</v>
      </c>
      <c r="R24" s="1" t="s">
        <v>1019</v>
      </c>
      <c r="S24" s="28" t="s">
        <v>54</v>
      </c>
    </row>
    <row r="25" spans="1:19" ht="60" customHeight="1">
      <c r="A25" s="6" t="s">
        <v>48</v>
      </c>
      <c r="B25" s="24" t="s">
        <v>56</v>
      </c>
      <c r="C25" s="5" t="s">
        <v>560</v>
      </c>
      <c r="D25" s="9" t="str">
        <f t="shared" si="11"/>
        <v>107</v>
      </c>
      <c r="E25" s="9" t="str">
        <f t="shared" si="12"/>
        <v>02</v>
      </c>
      <c r="F25" s="9" t="str">
        <f t="shared" si="13"/>
        <v>01</v>
      </c>
      <c r="G25" s="9" t="str">
        <f t="shared" si="17"/>
        <v>107</v>
      </c>
      <c r="H25" s="9" t="str">
        <f t="shared" si="18"/>
        <v>02</v>
      </c>
      <c r="I25" s="9" t="str">
        <f t="shared" si="5"/>
        <v>23</v>
      </c>
      <c r="J25" s="3" t="s">
        <v>99</v>
      </c>
      <c r="K25" s="1" t="s">
        <v>565</v>
      </c>
      <c r="L25" s="5" t="s">
        <v>47</v>
      </c>
      <c r="M25" s="13">
        <v>0</v>
      </c>
      <c r="N25" s="2" t="s">
        <v>53</v>
      </c>
      <c r="O25" s="12" t="s">
        <v>754</v>
      </c>
      <c r="P25" s="1" t="s">
        <v>940</v>
      </c>
      <c r="Q25" s="1" t="s">
        <v>994</v>
      </c>
      <c r="R25" s="1" t="s">
        <v>1018</v>
      </c>
      <c r="S25" s="28" t="s">
        <v>54</v>
      </c>
    </row>
    <row r="26" spans="1:19" ht="60" customHeight="1">
      <c r="A26" s="6" t="s">
        <v>48</v>
      </c>
      <c r="B26" s="24" t="s">
        <v>57</v>
      </c>
      <c r="C26" s="5" t="s">
        <v>560</v>
      </c>
      <c r="D26" s="9" t="str">
        <f t="shared" si="11"/>
        <v>107</v>
      </c>
      <c r="E26" s="9" t="str">
        <f t="shared" si="12"/>
        <v>02</v>
      </c>
      <c r="F26" s="9" t="str">
        <f t="shared" si="13"/>
        <v>03</v>
      </c>
      <c r="G26" s="9" t="str">
        <f t="shared" si="17"/>
        <v>107</v>
      </c>
      <c r="H26" s="9" t="str">
        <f t="shared" si="18"/>
        <v>02</v>
      </c>
      <c r="I26" s="9" t="str">
        <f t="shared" si="5"/>
        <v>21</v>
      </c>
      <c r="J26" s="3" t="s">
        <v>100</v>
      </c>
      <c r="K26" s="1" t="s">
        <v>566</v>
      </c>
      <c r="L26" s="5" t="s">
        <v>47</v>
      </c>
      <c r="M26" s="13">
        <v>0</v>
      </c>
      <c r="N26" s="2" t="s">
        <v>53</v>
      </c>
      <c r="O26" s="12" t="s">
        <v>754</v>
      </c>
      <c r="P26" s="1" t="s">
        <v>940</v>
      </c>
      <c r="Q26" s="1" t="s">
        <v>995</v>
      </c>
      <c r="R26" s="1" t="s">
        <v>1026</v>
      </c>
      <c r="S26" s="28" t="s">
        <v>54</v>
      </c>
    </row>
    <row r="27" spans="1:19" ht="60" customHeight="1">
      <c r="A27" s="6" t="s">
        <v>48</v>
      </c>
      <c r="B27" s="24" t="s">
        <v>58</v>
      </c>
      <c r="C27" s="5" t="s">
        <v>560</v>
      </c>
      <c r="D27" s="9" t="str">
        <f t="shared" si="11"/>
        <v>107</v>
      </c>
      <c r="E27" s="9" t="str">
        <f t="shared" si="12"/>
        <v>02</v>
      </c>
      <c r="F27" s="9" t="str">
        <f t="shared" si="13"/>
        <v>03</v>
      </c>
      <c r="G27" s="9" t="str">
        <f t="shared" si="17"/>
        <v>107</v>
      </c>
      <c r="H27" s="9" t="str">
        <f t="shared" si="18"/>
        <v>02</v>
      </c>
      <c r="I27" s="9" t="str">
        <f t="shared" si="5"/>
        <v>21</v>
      </c>
      <c r="J27" s="3" t="s">
        <v>100</v>
      </c>
      <c r="K27" s="1" t="s">
        <v>567</v>
      </c>
      <c r="L27" s="5" t="s">
        <v>47</v>
      </c>
      <c r="M27" s="13">
        <v>0</v>
      </c>
      <c r="N27" s="2" t="s">
        <v>53</v>
      </c>
      <c r="O27" s="12" t="s">
        <v>754</v>
      </c>
      <c r="P27" s="1" t="s">
        <v>940</v>
      </c>
      <c r="Q27" s="1" t="s">
        <v>996</v>
      </c>
      <c r="R27" s="1" t="s">
        <v>1020</v>
      </c>
      <c r="S27" s="28" t="s">
        <v>54</v>
      </c>
    </row>
    <row r="28" spans="1:19" ht="60" customHeight="1">
      <c r="A28" s="6" t="s">
        <v>48</v>
      </c>
      <c r="B28" s="24" t="s">
        <v>59</v>
      </c>
      <c r="C28" s="5" t="s">
        <v>560</v>
      </c>
      <c r="D28" s="9" t="str">
        <f t="shared" si="11"/>
        <v>107</v>
      </c>
      <c r="E28" s="9" t="str">
        <f t="shared" si="12"/>
        <v>02</v>
      </c>
      <c r="F28" s="9" t="str">
        <f t="shared" si="13"/>
        <v>03</v>
      </c>
      <c r="G28" s="9" t="str">
        <f t="shared" si="17"/>
        <v>107</v>
      </c>
      <c r="H28" s="9" t="str">
        <f t="shared" si="18"/>
        <v>02</v>
      </c>
      <c r="I28" s="9" t="str">
        <f t="shared" si="5"/>
        <v>21</v>
      </c>
      <c r="J28" s="3" t="s">
        <v>100</v>
      </c>
      <c r="K28" s="1" t="s">
        <v>568</v>
      </c>
      <c r="L28" s="5" t="s">
        <v>47</v>
      </c>
      <c r="M28" s="13">
        <v>0</v>
      </c>
      <c r="N28" s="2" t="s">
        <v>53</v>
      </c>
      <c r="O28" s="12" t="s">
        <v>754</v>
      </c>
      <c r="P28" s="1" t="s">
        <v>940</v>
      </c>
      <c r="Q28" s="1" t="s">
        <v>997</v>
      </c>
      <c r="R28" s="1" t="s">
        <v>1021</v>
      </c>
      <c r="S28" s="28" t="s">
        <v>54</v>
      </c>
    </row>
    <row r="29" spans="1:19" ht="60" customHeight="1">
      <c r="A29" s="6" t="s">
        <v>48</v>
      </c>
      <c r="B29" s="24" t="s">
        <v>476</v>
      </c>
      <c r="C29" s="5" t="s">
        <v>560</v>
      </c>
      <c r="D29" s="9" t="str">
        <f t="shared" si="11"/>
        <v>107</v>
      </c>
      <c r="E29" s="9" t="str">
        <f t="shared" si="12"/>
        <v>02</v>
      </c>
      <c r="F29" s="9" t="str">
        <f t="shared" si="13"/>
        <v>04</v>
      </c>
      <c r="G29" s="9" t="s">
        <v>884</v>
      </c>
      <c r="H29" s="9" t="s">
        <v>874</v>
      </c>
      <c r="I29" s="9" t="s">
        <v>889</v>
      </c>
      <c r="J29" s="3" t="s">
        <v>101</v>
      </c>
      <c r="K29" s="1" t="s">
        <v>60</v>
      </c>
      <c r="L29" s="5" t="s">
        <v>47</v>
      </c>
      <c r="M29" s="13">
        <v>0</v>
      </c>
      <c r="N29" s="2" t="s">
        <v>53</v>
      </c>
      <c r="O29" s="12" t="s">
        <v>754</v>
      </c>
      <c r="P29" s="1" t="s">
        <v>940</v>
      </c>
      <c r="Q29" s="1" t="s">
        <v>998</v>
      </c>
      <c r="R29" s="1" t="s">
        <v>637</v>
      </c>
      <c r="S29" s="28" t="s">
        <v>61</v>
      </c>
    </row>
    <row r="30" spans="1:19" ht="60" customHeight="1">
      <c r="A30" s="6" t="s">
        <v>48</v>
      </c>
      <c r="B30" s="24" t="s">
        <v>62</v>
      </c>
      <c r="C30" s="5" t="s">
        <v>560</v>
      </c>
      <c r="D30" s="9" t="str">
        <f t="shared" si="11"/>
        <v>107</v>
      </c>
      <c r="E30" s="9" t="str">
        <f t="shared" si="12"/>
        <v>02</v>
      </c>
      <c r="F30" s="9" t="str">
        <f t="shared" si="13"/>
        <v>10</v>
      </c>
      <c r="G30" s="9" t="str">
        <f t="shared" si="17"/>
        <v>107</v>
      </c>
      <c r="H30" s="9" t="str">
        <f t="shared" si="18"/>
        <v>03</v>
      </c>
      <c r="I30" s="9" t="str">
        <f t="shared" si="5"/>
        <v>07</v>
      </c>
      <c r="J30" s="3" t="s">
        <v>102</v>
      </c>
      <c r="K30" s="1" t="s">
        <v>569</v>
      </c>
      <c r="L30" s="5" t="s">
        <v>47</v>
      </c>
      <c r="M30" s="13">
        <v>0</v>
      </c>
      <c r="N30" s="2" t="s">
        <v>53</v>
      </c>
      <c r="O30" s="12" t="s">
        <v>754</v>
      </c>
      <c r="P30" s="1" t="s">
        <v>940</v>
      </c>
      <c r="Q30" s="1" t="s">
        <v>999</v>
      </c>
      <c r="R30" s="1" t="s">
        <v>638</v>
      </c>
      <c r="S30" s="28" t="s">
        <v>54</v>
      </c>
    </row>
    <row r="31" spans="1:19" ht="60" customHeight="1">
      <c r="A31" s="6" t="s">
        <v>48</v>
      </c>
      <c r="B31" s="24" t="s">
        <v>63</v>
      </c>
      <c r="C31" s="5" t="s">
        <v>560</v>
      </c>
      <c r="D31" s="9" t="str">
        <f t="shared" si="11"/>
        <v>107</v>
      </c>
      <c r="E31" s="9" t="str">
        <f t="shared" si="12"/>
        <v>02</v>
      </c>
      <c r="F31" s="9" t="str">
        <f t="shared" si="13"/>
        <v>10</v>
      </c>
      <c r="G31" s="9" t="str">
        <f t="shared" si="17"/>
        <v>107</v>
      </c>
      <c r="H31" s="9" t="str">
        <f t="shared" si="18"/>
        <v>03</v>
      </c>
      <c r="I31" s="9" t="str">
        <f t="shared" si="5"/>
        <v>07</v>
      </c>
      <c r="J31" s="3" t="s">
        <v>103</v>
      </c>
      <c r="K31" s="1" t="s">
        <v>564</v>
      </c>
      <c r="L31" s="5" t="s">
        <v>47</v>
      </c>
      <c r="M31" s="13">
        <v>0</v>
      </c>
      <c r="N31" s="2" t="s">
        <v>53</v>
      </c>
      <c r="O31" s="12" t="s">
        <v>754</v>
      </c>
      <c r="P31" s="1" t="s">
        <v>940</v>
      </c>
      <c r="Q31" s="1" t="s">
        <v>1000</v>
      </c>
      <c r="R31" s="1" t="s">
        <v>1018</v>
      </c>
      <c r="S31" s="28" t="s">
        <v>54</v>
      </c>
    </row>
    <row r="32" spans="1:19" ht="60" customHeight="1">
      <c r="A32" s="6" t="s">
        <v>48</v>
      </c>
      <c r="B32" s="24" t="s">
        <v>64</v>
      </c>
      <c r="C32" s="5" t="s">
        <v>560</v>
      </c>
      <c r="D32" s="9" t="str">
        <f t="shared" si="11"/>
        <v>107</v>
      </c>
      <c r="E32" s="9" t="s">
        <v>874</v>
      </c>
      <c r="F32" s="9" t="s">
        <v>885</v>
      </c>
      <c r="G32" s="9" t="s">
        <v>884</v>
      </c>
      <c r="H32" s="9" t="s">
        <v>874</v>
      </c>
      <c r="I32" s="9" t="s">
        <v>885</v>
      </c>
      <c r="J32" s="3" t="s">
        <v>65</v>
      </c>
      <c r="K32" s="1" t="s">
        <v>60</v>
      </c>
      <c r="L32" s="5" t="s">
        <v>42</v>
      </c>
      <c r="M32" s="19" t="s">
        <v>66</v>
      </c>
      <c r="N32" s="2" t="s">
        <v>53</v>
      </c>
      <c r="O32" s="12" t="s">
        <v>754</v>
      </c>
      <c r="P32" s="1" t="s">
        <v>940</v>
      </c>
      <c r="Q32" s="1" t="s">
        <v>1001</v>
      </c>
      <c r="R32" s="1" t="s">
        <v>1022</v>
      </c>
      <c r="S32" s="28" t="s">
        <v>67</v>
      </c>
    </row>
    <row r="33" spans="1:19" ht="60" customHeight="1">
      <c r="A33" s="6" t="s">
        <v>22</v>
      </c>
      <c r="B33" s="24" t="s">
        <v>68</v>
      </c>
      <c r="C33" s="5" t="s">
        <v>560</v>
      </c>
      <c r="D33" s="9" t="str">
        <f t="shared" si="11"/>
        <v>107</v>
      </c>
      <c r="E33" s="9" t="str">
        <f t="shared" si="12"/>
        <v>02</v>
      </c>
      <c r="F33" s="9" t="str">
        <f t="shared" si="13"/>
        <v>01</v>
      </c>
      <c r="G33" s="9" t="str">
        <f t="shared" si="17"/>
        <v>107</v>
      </c>
      <c r="H33" s="9" t="str">
        <f t="shared" si="18"/>
        <v>07</v>
      </c>
      <c r="I33" s="9" t="str">
        <f t="shared" si="5"/>
        <v>03</v>
      </c>
      <c r="J33" s="3" t="s">
        <v>69</v>
      </c>
      <c r="K33" s="1" t="s">
        <v>70</v>
      </c>
      <c r="L33" s="5" t="s">
        <v>42</v>
      </c>
      <c r="M33" s="13" t="s">
        <v>460</v>
      </c>
      <c r="N33" s="2" t="s">
        <v>53</v>
      </c>
      <c r="O33" s="12" t="s">
        <v>754</v>
      </c>
      <c r="P33" s="1" t="s">
        <v>940</v>
      </c>
      <c r="Q33" s="1" t="s">
        <v>639</v>
      </c>
      <c r="R33" s="1" t="s">
        <v>640</v>
      </c>
      <c r="S33" s="28" t="s">
        <v>71</v>
      </c>
    </row>
    <row r="34" spans="1:19" ht="60" customHeight="1">
      <c r="A34" s="6" t="s">
        <v>48</v>
      </c>
      <c r="B34" s="24" t="s">
        <v>73</v>
      </c>
      <c r="C34" s="5" t="s">
        <v>560</v>
      </c>
      <c r="D34" s="9" t="str">
        <f t="shared" si="11"/>
        <v>107</v>
      </c>
      <c r="E34" s="9" t="str">
        <f t="shared" si="12"/>
        <v>01</v>
      </c>
      <c r="F34" s="9" t="str">
        <f t="shared" si="13"/>
        <v>01</v>
      </c>
      <c r="G34" s="9" t="str">
        <f t="shared" si="17"/>
        <v>107</v>
      </c>
      <c r="H34" s="9" t="str">
        <f t="shared" si="18"/>
        <v>03</v>
      </c>
      <c r="I34" s="9" t="str">
        <f t="shared" si="5"/>
        <v>04</v>
      </c>
      <c r="J34" s="3" t="s">
        <v>104</v>
      </c>
      <c r="K34" s="1" t="s">
        <v>74</v>
      </c>
      <c r="L34" s="5" t="s">
        <v>47</v>
      </c>
      <c r="M34" s="13">
        <v>0</v>
      </c>
      <c r="N34" s="2" t="s">
        <v>75</v>
      </c>
      <c r="O34" s="12" t="s">
        <v>754</v>
      </c>
      <c r="P34" s="1" t="s">
        <v>72</v>
      </c>
      <c r="Q34" s="1" t="s">
        <v>1002</v>
      </c>
      <c r="R34" s="1" t="s">
        <v>1027</v>
      </c>
      <c r="S34" s="28" t="s">
        <v>76</v>
      </c>
    </row>
    <row r="35" spans="1:19" ht="60" customHeight="1">
      <c r="A35" s="6" t="s">
        <v>48</v>
      </c>
      <c r="B35" s="24" t="s">
        <v>78</v>
      </c>
      <c r="C35" s="5" t="s">
        <v>561</v>
      </c>
      <c r="D35" s="9" t="str">
        <f t="shared" si="11"/>
        <v>107</v>
      </c>
      <c r="E35" s="9" t="str">
        <f t="shared" si="12"/>
        <v>01</v>
      </c>
      <c r="F35" s="9" t="str">
        <f t="shared" si="13"/>
        <v>26</v>
      </c>
      <c r="G35" s="9" t="s">
        <v>884</v>
      </c>
      <c r="H35" s="9" t="s">
        <v>874</v>
      </c>
      <c r="I35" s="9" t="s">
        <v>882</v>
      </c>
      <c r="J35" s="3" t="s">
        <v>79</v>
      </c>
      <c r="K35" s="1" t="s">
        <v>80</v>
      </c>
      <c r="L35" s="5" t="s">
        <v>47</v>
      </c>
      <c r="M35" s="13">
        <v>0</v>
      </c>
      <c r="N35" s="2" t="s">
        <v>705</v>
      </c>
      <c r="O35" s="12" t="s">
        <v>754</v>
      </c>
      <c r="P35" s="1" t="s">
        <v>77</v>
      </c>
      <c r="Q35" s="1" t="s">
        <v>641</v>
      </c>
      <c r="R35" s="1" t="s">
        <v>1031</v>
      </c>
      <c r="S35" s="28" t="s">
        <v>81</v>
      </c>
    </row>
    <row r="36" spans="1:19" ht="60" customHeight="1">
      <c r="A36" s="6" t="s">
        <v>48</v>
      </c>
      <c r="B36" s="24" t="s">
        <v>82</v>
      </c>
      <c r="C36" s="5" t="s">
        <v>561</v>
      </c>
      <c r="D36" s="9" t="str">
        <f t="shared" si="11"/>
        <v>107</v>
      </c>
      <c r="E36" s="9" t="str">
        <f t="shared" si="12"/>
        <v>02</v>
      </c>
      <c r="F36" s="9" t="str">
        <f t="shared" si="13"/>
        <v>02</v>
      </c>
      <c r="G36" s="9" t="s">
        <v>886</v>
      </c>
      <c r="H36" s="9" t="s">
        <v>887</v>
      </c>
      <c r="I36" s="9" t="s">
        <v>888</v>
      </c>
      <c r="J36" s="3" t="s">
        <v>83</v>
      </c>
      <c r="K36" s="1" t="s">
        <v>80</v>
      </c>
      <c r="L36" s="5" t="s">
        <v>47</v>
      </c>
      <c r="M36" s="13">
        <v>0</v>
      </c>
      <c r="N36" s="2" t="s">
        <v>705</v>
      </c>
      <c r="O36" s="12" t="s">
        <v>754</v>
      </c>
      <c r="P36" s="1" t="s">
        <v>77</v>
      </c>
      <c r="Q36" s="1" t="s">
        <v>642</v>
      </c>
      <c r="R36" s="1" t="s">
        <v>1032</v>
      </c>
      <c r="S36" s="28" t="s">
        <v>81</v>
      </c>
    </row>
    <row r="37" spans="1:19" ht="60" customHeight="1">
      <c r="A37" s="6" t="s">
        <v>48</v>
      </c>
      <c r="B37" s="24" t="s">
        <v>84</v>
      </c>
      <c r="C37" s="5" t="s">
        <v>561</v>
      </c>
      <c r="D37" s="9" t="str">
        <f t="shared" si="11"/>
        <v>107</v>
      </c>
      <c r="E37" s="9" t="str">
        <f t="shared" si="12"/>
        <v>02</v>
      </c>
      <c r="F37" s="9" t="str">
        <f t="shared" si="13"/>
        <v>02</v>
      </c>
      <c r="G37" s="9" t="str">
        <f t="shared" si="17"/>
        <v>10</v>
      </c>
      <c r="H37" s="9" t="str">
        <f t="shared" si="18"/>
        <v>.0</v>
      </c>
      <c r="I37" s="9" t="str">
        <f t="shared" si="5"/>
        <v>.0</v>
      </c>
      <c r="J37" s="3" t="s">
        <v>85</v>
      </c>
      <c r="K37" s="1" t="s">
        <v>80</v>
      </c>
      <c r="L37" s="5" t="s">
        <v>47</v>
      </c>
      <c r="M37" s="13">
        <v>0</v>
      </c>
      <c r="N37" s="2" t="s">
        <v>705</v>
      </c>
      <c r="O37" s="12" t="s">
        <v>754</v>
      </c>
      <c r="P37" s="1" t="s">
        <v>77</v>
      </c>
      <c r="Q37" s="1" t="s">
        <v>641</v>
      </c>
      <c r="R37" s="1" t="s">
        <v>1033</v>
      </c>
      <c r="S37" s="28" t="s">
        <v>81</v>
      </c>
    </row>
    <row r="38" spans="1:19" ht="60" customHeight="1">
      <c r="A38" s="6" t="s">
        <v>48</v>
      </c>
      <c r="B38" s="24" t="s">
        <v>86</v>
      </c>
      <c r="C38" s="5" t="s">
        <v>561</v>
      </c>
      <c r="D38" s="9" t="str">
        <f t="shared" si="11"/>
        <v>107</v>
      </c>
      <c r="E38" s="9" t="str">
        <f t="shared" si="12"/>
        <v>01</v>
      </c>
      <c r="F38" s="9" t="str">
        <f t="shared" si="13"/>
        <v>26</v>
      </c>
      <c r="G38" s="9">
        <v>107</v>
      </c>
      <c r="H38" s="9" t="s">
        <v>874</v>
      </c>
      <c r="I38" s="9" t="s">
        <v>882</v>
      </c>
      <c r="J38" s="3" t="s">
        <v>79</v>
      </c>
      <c r="K38" s="1" t="s">
        <v>80</v>
      </c>
      <c r="L38" s="5" t="s">
        <v>47</v>
      </c>
      <c r="M38" s="13">
        <v>0</v>
      </c>
      <c r="N38" s="2" t="s">
        <v>705</v>
      </c>
      <c r="O38" s="12" t="s">
        <v>754</v>
      </c>
      <c r="P38" s="1" t="s">
        <v>77</v>
      </c>
      <c r="Q38" s="1" t="s">
        <v>643</v>
      </c>
      <c r="R38" s="1" t="s">
        <v>1034</v>
      </c>
      <c r="S38" s="28" t="s">
        <v>81</v>
      </c>
    </row>
    <row r="39" spans="1:19" ht="60" customHeight="1">
      <c r="A39" s="6" t="s">
        <v>22</v>
      </c>
      <c r="B39" s="24" t="s">
        <v>87</v>
      </c>
      <c r="C39" s="5" t="s">
        <v>583</v>
      </c>
      <c r="D39" s="9" t="str">
        <f t="shared" si="11"/>
        <v>107</v>
      </c>
      <c r="E39" s="9" t="s">
        <v>880</v>
      </c>
      <c r="F39" s="9" t="s">
        <v>883</v>
      </c>
      <c r="G39" s="9">
        <v>107</v>
      </c>
      <c r="H39" s="9" t="s">
        <v>880</v>
      </c>
      <c r="I39" s="9" t="s">
        <v>881</v>
      </c>
      <c r="J39" s="3" t="s">
        <v>88</v>
      </c>
      <c r="K39" s="1" t="s">
        <v>89</v>
      </c>
      <c r="L39" s="5" t="s">
        <v>42</v>
      </c>
      <c r="M39" s="13" t="s">
        <v>90</v>
      </c>
      <c r="N39" s="1" t="s">
        <v>706</v>
      </c>
      <c r="O39" s="5" t="s">
        <v>91</v>
      </c>
      <c r="P39" s="1" t="s">
        <v>77</v>
      </c>
      <c r="Q39" s="1" t="s">
        <v>644</v>
      </c>
      <c r="R39" s="1" t="s">
        <v>1023</v>
      </c>
      <c r="S39" s="28" t="s">
        <v>92</v>
      </c>
    </row>
    <row r="40" spans="1:19" ht="60" customHeight="1">
      <c r="A40" s="6" t="s">
        <v>48</v>
      </c>
      <c r="B40" s="24" t="s">
        <v>93</v>
      </c>
      <c r="C40" s="5" t="s">
        <v>561</v>
      </c>
      <c r="D40" s="9" t="str">
        <f t="shared" si="11"/>
        <v>107</v>
      </c>
      <c r="E40" s="9" t="str">
        <f t="shared" si="12"/>
        <v>02</v>
      </c>
      <c r="F40" s="9" t="str">
        <f t="shared" si="13"/>
        <v>09</v>
      </c>
      <c r="G40" s="9">
        <v>107</v>
      </c>
      <c r="H40" s="9" t="s">
        <v>878</v>
      </c>
      <c r="I40" s="9" t="s">
        <v>879</v>
      </c>
      <c r="J40" s="3" t="s">
        <v>94</v>
      </c>
      <c r="K40" s="1" t="s">
        <v>80</v>
      </c>
      <c r="L40" s="5" t="s">
        <v>47</v>
      </c>
      <c r="M40" s="13">
        <v>0</v>
      </c>
      <c r="N40" s="2" t="s">
        <v>705</v>
      </c>
      <c r="O40" s="12" t="s">
        <v>754</v>
      </c>
      <c r="P40" s="1" t="s">
        <v>77</v>
      </c>
      <c r="Q40" s="1" t="s">
        <v>643</v>
      </c>
      <c r="R40" s="1" t="s">
        <v>1034</v>
      </c>
      <c r="S40" s="28" t="s">
        <v>81</v>
      </c>
    </row>
    <row r="41" spans="1:19" ht="60" customHeight="1">
      <c r="A41" s="6" t="s">
        <v>48</v>
      </c>
      <c r="B41" s="24" t="s">
        <v>95</v>
      </c>
      <c r="C41" s="5" t="s">
        <v>561</v>
      </c>
      <c r="D41" s="9" t="str">
        <f t="shared" si="11"/>
        <v>107</v>
      </c>
      <c r="E41" s="9" t="str">
        <f t="shared" si="12"/>
        <v>02</v>
      </c>
      <c r="F41" s="9" t="str">
        <f t="shared" si="13"/>
        <v>11</v>
      </c>
      <c r="G41" s="9" t="s">
        <v>869</v>
      </c>
      <c r="H41" s="9" t="s">
        <v>871</v>
      </c>
      <c r="I41" s="9" t="s">
        <v>873</v>
      </c>
      <c r="J41" s="3" t="s">
        <v>96</v>
      </c>
      <c r="K41" s="1" t="s">
        <v>80</v>
      </c>
      <c r="L41" s="5" t="s">
        <v>47</v>
      </c>
      <c r="M41" s="13" t="s">
        <v>935</v>
      </c>
      <c r="N41" s="2" t="s">
        <v>705</v>
      </c>
      <c r="O41" s="12" t="s">
        <v>754</v>
      </c>
      <c r="P41" s="1" t="s">
        <v>77</v>
      </c>
      <c r="Q41" s="1" t="s">
        <v>645</v>
      </c>
      <c r="R41" s="1" t="s">
        <v>1035</v>
      </c>
      <c r="S41" s="28" t="s">
        <v>81</v>
      </c>
    </row>
    <row r="42" spans="1:19" ht="60" customHeight="1">
      <c r="A42" s="6" t="s">
        <v>48</v>
      </c>
      <c r="B42" s="24" t="s">
        <v>97</v>
      </c>
      <c r="C42" s="5" t="s">
        <v>561</v>
      </c>
      <c r="D42" s="9" t="str">
        <f t="shared" si="11"/>
        <v>107</v>
      </c>
      <c r="E42" s="9" t="str">
        <f t="shared" si="12"/>
        <v>02</v>
      </c>
      <c r="F42" s="9" t="str">
        <f t="shared" si="13"/>
        <v>16</v>
      </c>
      <c r="G42" s="9">
        <v>107</v>
      </c>
      <c r="H42" s="9" t="s">
        <v>874</v>
      </c>
      <c r="I42" s="9">
        <v>20</v>
      </c>
      <c r="J42" s="3" t="s">
        <v>872</v>
      </c>
      <c r="K42" s="1" t="s">
        <v>80</v>
      </c>
      <c r="L42" s="5" t="s">
        <v>47</v>
      </c>
      <c r="M42" s="13">
        <v>0</v>
      </c>
      <c r="N42" s="2" t="s">
        <v>705</v>
      </c>
      <c r="O42" s="12" t="s">
        <v>754</v>
      </c>
      <c r="P42" s="1" t="s">
        <v>77</v>
      </c>
      <c r="Q42" s="1" t="s">
        <v>641</v>
      </c>
      <c r="R42" s="1" t="s">
        <v>1031</v>
      </c>
      <c r="S42" s="28" t="s">
        <v>81</v>
      </c>
    </row>
    <row r="43" spans="1:19" ht="60" customHeight="1">
      <c r="A43" s="6" t="s">
        <v>116</v>
      </c>
      <c r="B43" s="24" t="s">
        <v>106</v>
      </c>
      <c r="C43" s="5" t="s">
        <v>562</v>
      </c>
      <c r="D43" s="9" t="str">
        <f t="shared" si="11"/>
        <v>107</v>
      </c>
      <c r="E43" s="9" t="str">
        <f t="shared" si="12"/>
        <v>01</v>
      </c>
      <c r="F43" s="9" t="str">
        <f t="shared" si="13"/>
        <v>14</v>
      </c>
      <c r="G43" s="9">
        <v>107</v>
      </c>
      <c r="H43" s="9" t="s">
        <v>875</v>
      </c>
      <c r="I43" s="9" t="s">
        <v>876</v>
      </c>
      <c r="J43" s="3" t="s">
        <v>117</v>
      </c>
      <c r="K43" s="1" t="s">
        <v>572</v>
      </c>
      <c r="L43" s="12" t="s">
        <v>107</v>
      </c>
      <c r="M43" s="13" t="s">
        <v>108</v>
      </c>
      <c r="N43" s="2" t="s">
        <v>119</v>
      </c>
      <c r="O43" s="12" t="s">
        <v>754</v>
      </c>
      <c r="P43" s="1" t="s">
        <v>105</v>
      </c>
      <c r="Q43" s="1" t="s">
        <v>646</v>
      </c>
      <c r="R43" s="1" t="s">
        <v>647</v>
      </c>
      <c r="S43" s="28" t="s">
        <v>109</v>
      </c>
    </row>
    <row r="44" spans="1:19" ht="60" customHeight="1">
      <c r="A44" s="6" t="s">
        <v>116</v>
      </c>
      <c r="B44" s="24" t="s">
        <v>477</v>
      </c>
      <c r="C44" s="5" t="s">
        <v>756</v>
      </c>
      <c r="D44" s="9" t="str">
        <f t="shared" si="11"/>
        <v>107</v>
      </c>
      <c r="E44" s="9" t="str">
        <f t="shared" si="12"/>
        <v>01</v>
      </c>
      <c r="F44" s="9" t="str">
        <f t="shared" si="13"/>
        <v>07</v>
      </c>
      <c r="G44" s="9">
        <v>107</v>
      </c>
      <c r="H44" s="9" t="s">
        <v>875</v>
      </c>
      <c r="I44" s="9" t="s">
        <v>877</v>
      </c>
      <c r="J44" s="3" t="s">
        <v>118</v>
      </c>
      <c r="K44" s="1" t="s">
        <v>571</v>
      </c>
      <c r="L44" s="12" t="s">
        <v>111</v>
      </c>
      <c r="M44" s="13" t="s">
        <v>112</v>
      </c>
      <c r="N44" s="2" t="s">
        <v>946</v>
      </c>
      <c r="O44" s="12" t="s">
        <v>754</v>
      </c>
      <c r="P44" s="1" t="s">
        <v>110</v>
      </c>
      <c r="Q44" s="1" t="s">
        <v>1003</v>
      </c>
      <c r="R44" s="1" t="s">
        <v>648</v>
      </c>
      <c r="S44" s="28"/>
    </row>
    <row r="45" spans="1:19" ht="60" customHeight="1">
      <c r="A45" s="6" t="s">
        <v>10</v>
      </c>
      <c r="B45" s="24" t="s">
        <v>113</v>
      </c>
      <c r="C45" s="5" t="s">
        <v>756</v>
      </c>
      <c r="D45" s="9" t="str">
        <f t="shared" si="11"/>
        <v>106</v>
      </c>
      <c r="E45" s="9" t="str">
        <f t="shared" si="12"/>
        <v>11</v>
      </c>
      <c r="F45" s="9" t="str">
        <f t="shared" si="13"/>
        <v>15</v>
      </c>
      <c r="G45" s="9" t="str">
        <f t="shared" si="17"/>
        <v>107</v>
      </c>
      <c r="H45" s="9" t="str">
        <f t="shared" si="18"/>
        <v>06</v>
      </c>
      <c r="I45" s="9" t="str">
        <f t="shared" si="5"/>
        <v>31</v>
      </c>
      <c r="J45" s="3" t="s">
        <v>114</v>
      </c>
      <c r="K45" s="1" t="s">
        <v>570</v>
      </c>
      <c r="L45" s="12" t="s">
        <v>115</v>
      </c>
      <c r="M45" s="13" t="s">
        <v>115</v>
      </c>
      <c r="N45" s="5" t="s">
        <v>120</v>
      </c>
      <c r="O45" s="5" t="s">
        <v>936</v>
      </c>
      <c r="P45" s="1" t="s">
        <v>110</v>
      </c>
      <c r="Q45" s="1" t="s">
        <v>1004</v>
      </c>
      <c r="R45" s="1" t="s">
        <v>649</v>
      </c>
      <c r="S45" s="28"/>
    </row>
    <row r="46" spans="1:19" ht="60" customHeight="1">
      <c r="A46" s="6" t="str">
        <f>VLOOKUP([1]Worksheet!D15,[1]Worksheet!$X$7:Y$16,2,FALSE)</f>
        <v>體育競賽類</v>
      </c>
      <c r="B46" s="24" t="s">
        <v>142</v>
      </c>
      <c r="C46" s="5" t="s">
        <v>836</v>
      </c>
      <c r="D46" s="9" t="str">
        <f t="shared" ref="D46:D47" si="19">MID(J46,1,3)</f>
        <v>107</v>
      </c>
      <c r="E46" s="9" t="str">
        <f t="shared" ref="E46:E47" si="20">MID(J46,5,2)</f>
        <v>01</v>
      </c>
      <c r="F46" s="9" t="str">
        <f t="shared" ref="F46:F47" si="21">MID(J46,8,2)</f>
        <v>25</v>
      </c>
      <c r="G46" s="9" t="str">
        <f t="shared" ref="G46:G47" si="22">MID(J46,11,3)</f>
        <v>107</v>
      </c>
      <c r="H46" s="9" t="str">
        <f t="shared" ref="H46:H47" si="23">MID(J46,15,2)</f>
        <v>02</v>
      </c>
      <c r="I46" s="9" t="str">
        <f t="shared" ref="I46:I47" si="24">MID(J46,18,2)</f>
        <v>02</v>
      </c>
      <c r="J46" s="3" t="s">
        <v>143</v>
      </c>
      <c r="K46" s="1" t="s">
        <v>141</v>
      </c>
      <c r="L46" s="12" t="s">
        <v>135</v>
      </c>
      <c r="M46" s="13" t="s">
        <v>144</v>
      </c>
      <c r="N46" s="5" t="s">
        <v>753</v>
      </c>
      <c r="O46" s="12" t="s">
        <v>754</v>
      </c>
      <c r="P46" s="1" t="s">
        <v>141</v>
      </c>
      <c r="Q46" s="1" t="s">
        <v>1005</v>
      </c>
      <c r="R46" s="1" t="s">
        <v>757</v>
      </c>
      <c r="S46" s="28" t="s">
        <v>44</v>
      </c>
    </row>
    <row r="47" spans="1:19" ht="60" customHeight="1">
      <c r="A47" s="6" t="str">
        <f>VLOOKUP([1]Worksheet!D25,[1]Worksheet!$X$7:Y$16,2,FALSE)</f>
        <v>休閒活動類</v>
      </c>
      <c r="B47" s="24" t="s">
        <v>150</v>
      </c>
      <c r="C47" s="5" t="s">
        <v>860</v>
      </c>
      <c r="D47" s="9" t="str">
        <f t="shared" si="19"/>
        <v>107</v>
      </c>
      <c r="E47" s="9" t="str">
        <f t="shared" si="20"/>
        <v>01</v>
      </c>
      <c r="F47" s="9" t="str">
        <f t="shared" si="21"/>
        <v>29</v>
      </c>
      <c r="G47" s="9" t="str">
        <f t="shared" si="22"/>
        <v>107</v>
      </c>
      <c r="H47" s="9" t="str">
        <f t="shared" si="23"/>
        <v>02</v>
      </c>
      <c r="I47" s="9" t="str">
        <f t="shared" si="24"/>
        <v>03</v>
      </c>
      <c r="J47" s="3" t="s">
        <v>151</v>
      </c>
      <c r="K47" s="1" t="s">
        <v>148</v>
      </c>
      <c r="L47" s="12" t="s">
        <v>135</v>
      </c>
      <c r="M47" s="13">
        <v>1500</v>
      </c>
      <c r="N47" s="1" t="s">
        <v>709</v>
      </c>
      <c r="O47" s="5" t="s">
        <v>961</v>
      </c>
      <c r="P47" s="1" t="s">
        <v>148</v>
      </c>
      <c r="Q47" s="1" t="s">
        <v>800</v>
      </c>
      <c r="R47" s="1" t="s">
        <v>650</v>
      </c>
      <c r="S47" s="28" t="s">
        <v>44</v>
      </c>
    </row>
    <row r="48" spans="1:19" ht="60" customHeight="1">
      <c r="A48" s="6" t="str">
        <f>VLOOKUP([1]Worksheet!D33,[1]Worksheet!$X$7:Y$16,2,FALSE)</f>
        <v>休閒活動類</v>
      </c>
      <c r="B48" s="24" t="s">
        <v>156</v>
      </c>
      <c r="C48" s="5" t="s">
        <v>710</v>
      </c>
      <c r="D48" s="9" t="str">
        <f t="shared" ref="D48:D64" si="25">MID(J48,1,3)</f>
        <v>107</v>
      </c>
      <c r="E48" s="9" t="str">
        <f t="shared" ref="E48:E64" si="26">MID(J48,5,2)</f>
        <v>01</v>
      </c>
      <c r="F48" s="9" t="str">
        <f t="shared" ref="F48:F64" si="27">MID(J48,8,2)</f>
        <v>25</v>
      </c>
      <c r="G48" s="9" t="str">
        <f t="shared" ref="G48:G64" si="28">MID(J48,11,3)</f>
        <v>107</v>
      </c>
      <c r="H48" s="9" t="str">
        <f t="shared" ref="H48:H64" si="29">MID(J48,15,2)</f>
        <v>01</v>
      </c>
      <c r="I48" s="9" t="str">
        <f t="shared" ref="I48:I64" si="30">MID(J48,18,2)</f>
        <v>26</v>
      </c>
      <c r="J48" s="3" t="s">
        <v>157</v>
      </c>
      <c r="K48" s="1" t="s">
        <v>158</v>
      </c>
      <c r="L48" s="12" t="s">
        <v>139</v>
      </c>
      <c r="M48" s="13">
        <v>0</v>
      </c>
      <c r="N48" s="2" t="s">
        <v>962</v>
      </c>
      <c r="O48" s="5" t="s">
        <v>967</v>
      </c>
      <c r="P48" s="1" t="s">
        <v>155</v>
      </c>
      <c r="Q48" s="1" t="s">
        <v>752</v>
      </c>
      <c r="R48" s="1" t="s">
        <v>651</v>
      </c>
      <c r="S48" s="30" t="s">
        <v>458</v>
      </c>
    </row>
    <row r="49" spans="1:19" ht="60" customHeight="1">
      <c r="A49" s="6" t="s">
        <v>160</v>
      </c>
      <c r="B49" s="24" t="s">
        <v>162</v>
      </c>
      <c r="C49" s="5" t="s">
        <v>756</v>
      </c>
      <c r="D49" s="9" t="str">
        <f t="shared" si="25"/>
        <v>107</v>
      </c>
      <c r="E49" s="9" t="str">
        <f t="shared" si="26"/>
        <v>01</v>
      </c>
      <c r="F49" s="9" t="str">
        <f t="shared" si="27"/>
        <v>25</v>
      </c>
      <c r="G49" s="9" t="str">
        <f t="shared" si="28"/>
        <v>107</v>
      </c>
      <c r="H49" s="9" t="str">
        <f t="shared" si="29"/>
        <v>01</v>
      </c>
      <c r="I49" s="9" t="str">
        <f t="shared" si="30"/>
        <v>26</v>
      </c>
      <c r="J49" s="3" t="s">
        <v>157</v>
      </c>
      <c r="K49" s="1" t="s">
        <v>161</v>
      </c>
      <c r="L49" s="12" t="s">
        <v>135</v>
      </c>
      <c r="M49" s="13">
        <v>160</v>
      </c>
      <c r="N49" s="2" t="s">
        <v>950</v>
      </c>
      <c r="O49" s="12" t="s">
        <v>754</v>
      </c>
      <c r="P49" s="1" t="s">
        <v>161</v>
      </c>
      <c r="Q49" s="1" t="s">
        <v>652</v>
      </c>
      <c r="R49" s="1" t="s">
        <v>653</v>
      </c>
      <c r="S49" s="28" t="s">
        <v>433</v>
      </c>
    </row>
    <row r="50" spans="1:19" ht="60" customHeight="1">
      <c r="A50" s="6" t="str">
        <f>VLOOKUP([1]Worksheet!D48,[1]Worksheet!$X$7:Y$16,2,FALSE)</f>
        <v>體育競賽類</v>
      </c>
      <c r="B50" s="24" t="s">
        <v>163</v>
      </c>
      <c r="C50" s="5" t="s">
        <v>907</v>
      </c>
      <c r="D50" s="9" t="str">
        <f t="shared" si="25"/>
        <v>107</v>
      </c>
      <c r="E50" s="9" t="str">
        <f t="shared" si="26"/>
        <v>01</v>
      </c>
      <c r="F50" s="9" t="str">
        <f t="shared" si="27"/>
        <v>25</v>
      </c>
      <c r="G50" s="9" t="str">
        <f t="shared" si="28"/>
        <v>107</v>
      </c>
      <c r="H50" s="9" t="str">
        <f t="shared" si="29"/>
        <v>01</v>
      </c>
      <c r="I50" s="9" t="str">
        <f t="shared" si="30"/>
        <v>31</v>
      </c>
      <c r="J50" s="3" t="s">
        <v>138</v>
      </c>
      <c r="K50" s="1" t="s">
        <v>164</v>
      </c>
      <c r="L50" s="12" t="s">
        <v>135</v>
      </c>
      <c r="M50" s="13">
        <v>700</v>
      </c>
      <c r="N50" s="2" t="s">
        <v>951</v>
      </c>
      <c r="O50" s="12" t="s">
        <v>754</v>
      </c>
      <c r="P50" s="1" t="s">
        <v>164</v>
      </c>
      <c r="Q50" s="1" t="s">
        <v>654</v>
      </c>
      <c r="R50" s="1" t="s">
        <v>655</v>
      </c>
      <c r="S50" s="28" t="s">
        <v>434</v>
      </c>
    </row>
    <row r="51" spans="1:19" ht="60" customHeight="1">
      <c r="A51" s="6" t="s">
        <v>160</v>
      </c>
      <c r="B51" s="24" t="s">
        <v>163</v>
      </c>
      <c r="C51" s="5" t="s">
        <v>908</v>
      </c>
      <c r="D51" s="9" t="str">
        <f t="shared" si="25"/>
        <v>107</v>
      </c>
      <c r="E51" s="9" t="str">
        <f t="shared" si="26"/>
        <v>01</v>
      </c>
      <c r="F51" s="9" t="str">
        <f t="shared" si="27"/>
        <v>25</v>
      </c>
      <c r="G51" s="9" t="str">
        <f t="shared" si="28"/>
        <v>107</v>
      </c>
      <c r="H51" s="9" t="str">
        <f t="shared" si="29"/>
        <v>01</v>
      </c>
      <c r="I51" s="9" t="str">
        <f t="shared" si="30"/>
        <v>31</v>
      </c>
      <c r="J51" s="3" t="s">
        <v>138</v>
      </c>
      <c r="K51" s="1" t="s">
        <v>164</v>
      </c>
      <c r="L51" s="12" t="s">
        <v>135</v>
      </c>
      <c r="M51" s="13">
        <v>700</v>
      </c>
      <c r="N51" s="2" t="s">
        <v>951</v>
      </c>
      <c r="O51" s="12" t="s">
        <v>754</v>
      </c>
      <c r="P51" s="1" t="s">
        <v>164</v>
      </c>
      <c r="Q51" s="1" t="s">
        <v>654</v>
      </c>
      <c r="R51" s="1" t="s">
        <v>655</v>
      </c>
      <c r="S51" s="28" t="s">
        <v>434</v>
      </c>
    </row>
    <row r="52" spans="1:19" ht="60" customHeight="1">
      <c r="A52" s="6" t="str">
        <f>VLOOKUP([1]Worksheet!D50,[1]Worksheet!$X$7:Y$16,2,FALSE)</f>
        <v>休閒活動類</v>
      </c>
      <c r="B52" s="24" t="s">
        <v>163</v>
      </c>
      <c r="C52" s="5" t="s">
        <v>909</v>
      </c>
      <c r="D52" s="9" t="str">
        <f t="shared" si="25"/>
        <v>107</v>
      </c>
      <c r="E52" s="9" t="str">
        <f t="shared" si="26"/>
        <v>01</v>
      </c>
      <c r="F52" s="9" t="str">
        <f t="shared" si="27"/>
        <v>25</v>
      </c>
      <c r="G52" s="9" t="str">
        <f t="shared" si="28"/>
        <v>107</v>
      </c>
      <c r="H52" s="9" t="str">
        <f t="shared" si="29"/>
        <v>01</v>
      </c>
      <c r="I52" s="9" t="str">
        <f t="shared" si="30"/>
        <v>31</v>
      </c>
      <c r="J52" s="3" t="s">
        <v>138</v>
      </c>
      <c r="K52" s="1" t="s">
        <v>164</v>
      </c>
      <c r="L52" s="12" t="s">
        <v>135</v>
      </c>
      <c r="M52" s="13">
        <v>700</v>
      </c>
      <c r="N52" s="2" t="s">
        <v>951</v>
      </c>
      <c r="O52" s="12" t="s">
        <v>754</v>
      </c>
      <c r="P52" s="1" t="s">
        <v>164</v>
      </c>
      <c r="Q52" s="1" t="s">
        <v>654</v>
      </c>
      <c r="R52" s="1" t="s">
        <v>655</v>
      </c>
      <c r="S52" s="28" t="s">
        <v>434</v>
      </c>
    </row>
    <row r="53" spans="1:19" ht="60" customHeight="1">
      <c r="A53" s="6" t="str">
        <f>VLOOKUP([1]Worksheet!D65,[1]Worksheet!$X$7:Y$16,2,FALSE)</f>
        <v>服務公益類</v>
      </c>
      <c r="B53" s="24" t="s">
        <v>163</v>
      </c>
      <c r="C53" s="5" t="s">
        <v>168</v>
      </c>
      <c r="D53" s="9" t="str">
        <f t="shared" si="25"/>
        <v>107</v>
      </c>
      <c r="E53" s="9" t="str">
        <f t="shared" si="26"/>
        <v>01</v>
      </c>
      <c r="F53" s="9" t="str">
        <f t="shared" si="27"/>
        <v>25</v>
      </c>
      <c r="G53" s="9" t="str">
        <f t="shared" si="28"/>
        <v>107</v>
      </c>
      <c r="H53" s="9" t="str">
        <f t="shared" si="29"/>
        <v>01</v>
      </c>
      <c r="I53" s="9" t="str">
        <f t="shared" si="30"/>
        <v>31</v>
      </c>
      <c r="J53" s="3" t="s">
        <v>138</v>
      </c>
      <c r="K53" s="1" t="s">
        <v>167</v>
      </c>
      <c r="L53" s="12" t="s">
        <v>135</v>
      </c>
      <c r="M53" s="13">
        <v>800</v>
      </c>
      <c r="N53" s="5" t="s">
        <v>753</v>
      </c>
      <c r="O53" s="12" t="s">
        <v>754</v>
      </c>
      <c r="P53" s="1" t="s">
        <v>167</v>
      </c>
      <c r="Q53" s="1" t="s">
        <v>656</v>
      </c>
      <c r="R53" s="1" t="s">
        <v>657</v>
      </c>
      <c r="S53" s="28" t="s">
        <v>44</v>
      </c>
    </row>
    <row r="54" spans="1:19" ht="60" customHeight="1">
      <c r="A54" s="6" t="str">
        <f>VLOOKUP([1]Worksheet!D67,[1]Worksheet!$X$7:Y$16,2,FALSE)</f>
        <v>技能研習類</v>
      </c>
      <c r="B54" s="24" t="s">
        <v>170</v>
      </c>
      <c r="C54" s="5" t="s">
        <v>802</v>
      </c>
      <c r="D54" s="9" t="str">
        <f t="shared" si="25"/>
        <v>107</v>
      </c>
      <c r="E54" s="9" t="str">
        <f t="shared" si="26"/>
        <v>01</v>
      </c>
      <c r="F54" s="9" t="str">
        <f t="shared" si="27"/>
        <v>29</v>
      </c>
      <c r="G54" s="9" t="str">
        <f t="shared" si="28"/>
        <v>107</v>
      </c>
      <c r="H54" s="9" t="str">
        <f t="shared" si="29"/>
        <v>01</v>
      </c>
      <c r="I54" s="9" t="str">
        <f t="shared" si="30"/>
        <v>31</v>
      </c>
      <c r="J54" s="3" t="s">
        <v>171</v>
      </c>
      <c r="K54" s="1" t="s">
        <v>169</v>
      </c>
      <c r="L54" s="12" t="s">
        <v>461</v>
      </c>
      <c r="M54" s="13">
        <v>0</v>
      </c>
      <c r="N54" s="5" t="s">
        <v>753</v>
      </c>
      <c r="O54" s="5" t="s">
        <v>971</v>
      </c>
      <c r="P54" s="1" t="s">
        <v>169</v>
      </c>
      <c r="Q54" s="1" t="s">
        <v>1006</v>
      </c>
      <c r="R54" s="1" t="s">
        <v>837</v>
      </c>
      <c r="S54" s="28" t="s">
        <v>44</v>
      </c>
    </row>
    <row r="55" spans="1:19" ht="60" customHeight="1">
      <c r="A55" s="6" t="str">
        <f>VLOOKUP([1]Worksheet!D71,[1]Worksheet!$X$7:Y$16,2,FALSE)</f>
        <v>體育競賽類</v>
      </c>
      <c r="B55" s="24" t="s">
        <v>163</v>
      </c>
      <c r="C55" s="5" t="s">
        <v>804</v>
      </c>
      <c r="D55" s="9" t="str">
        <f t="shared" si="25"/>
        <v>107</v>
      </c>
      <c r="E55" s="9" t="str">
        <f t="shared" si="26"/>
        <v>01</v>
      </c>
      <c r="F55" s="9" t="str">
        <f t="shared" si="27"/>
        <v>25</v>
      </c>
      <c r="G55" s="9" t="str">
        <f t="shared" si="28"/>
        <v>107</v>
      </c>
      <c r="H55" s="9" t="str">
        <f t="shared" si="29"/>
        <v>01</v>
      </c>
      <c r="I55" s="9" t="str">
        <f t="shared" si="30"/>
        <v>31</v>
      </c>
      <c r="J55" s="3" t="s">
        <v>138</v>
      </c>
      <c r="K55" s="1" t="s">
        <v>173</v>
      </c>
      <c r="L55" s="12" t="s">
        <v>135</v>
      </c>
      <c r="M55" s="13" t="s">
        <v>174</v>
      </c>
      <c r="N55" s="5" t="s">
        <v>753</v>
      </c>
      <c r="O55" s="12" t="s">
        <v>754</v>
      </c>
      <c r="P55" s="1" t="s">
        <v>173</v>
      </c>
      <c r="Q55" s="1" t="s">
        <v>1007</v>
      </c>
      <c r="R55" s="1" t="s">
        <v>658</v>
      </c>
      <c r="S55" s="28" t="s">
        <v>44</v>
      </c>
    </row>
    <row r="56" spans="1:19" ht="60" customHeight="1">
      <c r="A56" s="6" t="str">
        <f>VLOOKUP([1]Worksheet!D72,[1]Worksheet!$X$7:Y$16,2,FALSE)</f>
        <v>技能研習類</v>
      </c>
      <c r="B56" s="24" t="s">
        <v>176</v>
      </c>
      <c r="C56" s="5" t="s">
        <v>802</v>
      </c>
      <c r="D56" s="9" t="str">
        <f t="shared" si="25"/>
        <v>107</v>
      </c>
      <c r="E56" s="9" t="str">
        <f t="shared" si="26"/>
        <v>01</v>
      </c>
      <c r="F56" s="9" t="str">
        <f t="shared" si="27"/>
        <v>29</v>
      </c>
      <c r="G56" s="9" t="str">
        <f t="shared" si="28"/>
        <v>107</v>
      </c>
      <c r="H56" s="9" t="str">
        <f t="shared" si="29"/>
        <v>02</v>
      </c>
      <c r="I56" s="9" t="str">
        <f t="shared" si="30"/>
        <v>02</v>
      </c>
      <c r="J56" s="3" t="s">
        <v>146</v>
      </c>
      <c r="K56" s="1" t="s">
        <v>175</v>
      </c>
      <c r="L56" s="12" t="s">
        <v>135</v>
      </c>
      <c r="M56" s="13">
        <v>600</v>
      </c>
      <c r="N56" s="5" t="s">
        <v>753</v>
      </c>
      <c r="O56" s="12" t="s">
        <v>754</v>
      </c>
      <c r="P56" s="1" t="s">
        <v>175</v>
      </c>
      <c r="Q56" s="1" t="s">
        <v>758</v>
      </c>
      <c r="R56" s="1" t="s">
        <v>659</v>
      </c>
      <c r="S56" s="28" t="s">
        <v>44</v>
      </c>
    </row>
    <row r="57" spans="1:19" ht="60" customHeight="1">
      <c r="A57" s="6" t="str">
        <f>VLOOKUP([1]Worksheet!D73,[1]Worksheet!$X$7:Y$16,2,FALSE)</f>
        <v>體育競賽類</v>
      </c>
      <c r="B57" s="24" t="s">
        <v>153</v>
      </c>
      <c r="C57" s="5" t="s">
        <v>802</v>
      </c>
      <c r="D57" s="9" t="str">
        <f t="shared" si="25"/>
        <v>107</v>
      </c>
      <c r="E57" s="9" t="str">
        <f t="shared" si="26"/>
        <v>01</v>
      </c>
      <c r="F57" s="9" t="str">
        <f t="shared" si="27"/>
        <v>29</v>
      </c>
      <c r="G57" s="9" t="str">
        <f t="shared" si="28"/>
        <v>107</v>
      </c>
      <c r="H57" s="9" t="str">
        <f t="shared" si="29"/>
        <v>02</v>
      </c>
      <c r="I57" s="9" t="str">
        <f t="shared" si="30"/>
        <v>02</v>
      </c>
      <c r="J57" s="3" t="s">
        <v>146</v>
      </c>
      <c r="K57" s="1" t="s">
        <v>175</v>
      </c>
      <c r="L57" s="12" t="s">
        <v>135</v>
      </c>
      <c r="M57" s="13">
        <v>600</v>
      </c>
      <c r="N57" s="5" t="s">
        <v>753</v>
      </c>
      <c r="O57" s="12" t="s">
        <v>754</v>
      </c>
      <c r="P57" s="1" t="s">
        <v>175</v>
      </c>
      <c r="Q57" s="1" t="s">
        <v>758</v>
      </c>
      <c r="R57" s="1" t="s">
        <v>659</v>
      </c>
      <c r="S57" s="28" t="s">
        <v>44</v>
      </c>
    </row>
    <row r="58" spans="1:19" ht="60" customHeight="1">
      <c r="A58" s="6" t="str">
        <f>VLOOKUP([1]Worksheet!D75,[1]Worksheet!$X$7:Y$16,2,FALSE)</f>
        <v>體育競賽類</v>
      </c>
      <c r="B58" s="24" t="s">
        <v>177</v>
      </c>
      <c r="C58" s="5" t="s">
        <v>802</v>
      </c>
      <c r="D58" s="9" t="str">
        <f t="shared" si="25"/>
        <v>107</v>
      </c>
      <c r="E58" s="9" t="str">
        <f t="shared" si="26"/>
        <v>01</v>
      </c>
      <c r="F58" s="9" t="str">
        <f t="shared" si="27"/>
        <v>29</v>
      </c>
      <c r="G58" s="9" t="str">
        <f t="shared" si="28"/>
        <v>107</v>
      </c>
      <c r="H58" s="9" t="str">
        <f t="shared" si="29"/>
        <v>02</v>
      </c>
      <c r="I58" s="9" t="str">
        <f t="shared" si="30"/>
        <v>02</v>
      </c>
      <c r="J58" s="3" t="s">
        <v>146</v>
      </c>
      <c r="K58" s="1" t="s">
        <v>175</v>
      </c>
      <c r="L58" s="12" t="s">
        <v>135</v>
      </c>
      <c r="M58" s="13">
        <v>600</v>
      </c>
      <c r="N58" s="5" t="s">
        <v>753</v>
      </c>
      <c r="O58" s="12" t="s">
        <v>754</v>
      </c>
      <c r="P58" s="1" t="s">
        <v>175</v>
      </c>
      <c r="Q58" s="1" t="s">
        <v>758</v>
      </c>
      <c r="R58" s="1" t="s">
        <v>659</v>
      </c>
      <c r="S58" s="28" t="s">
        <v>44</v>
      </c>
    </row>
    <row r="59" spans="1:19" ht="60" customHeight="1">
      <c r="A59" s="6" t="str">
        <f>VLOOKUP([1]Worksheet!D76,[1]Worksheet!$X$7:Y$16,2,FALSE)</f>
        <v>技能研習類</v>
      </c>
      <c r="B59" s="24" t="s">
        <v>178</v>
      </c>
      <c r="C59" s="5" t="s">
        <v>802</v>
      </c>
      <c r="D59" s="9" t="str">
        <f t="shared" si="25"/>
        <v>107</v>
      </c>
      <c r="E59" s="9" t="str">
        <f t="shared" si="26"/>
        <v>01</v>
      </c>
      <c r="F59" s="9" t="str">
        <f t="shared" si="27"/>
        <v>29</v>
      </c>
      <c r="G59" s="9" t="str">
        <f t="shared" si="28"/>
        <v>107</v>
      </c>
      <c r="H59" s="9" t="str">
        <f t="shared" si="29"/>
        <v>02</v>
      </c>
      <c r="I59" s="9" t="str">
        <f t="shared" si="30"/>
        <v>02</v>
      </c>
      <c r="J59" s="3" t="s">
        <v>146</v>
      </c>
      <c r="K59" s="1" t="s">
        <v>175</v>
      </c>
      <c r="L59" s="12" t="s">
        <v>135</v>
      </c>
      <c r="M59" s="13">
        <v>600</v>
      </c>
      <c r="N59" s="5" t="s">
        <v>753</v>
      </c>
      <c r="O59" s="12" t="s">
        <v>754</v>
      </c>
      <c r="P59" s="1" t="s">
        <v>175</v>
      </c>
      <c r="Q59" s="1" t="s">
        <v>758</v>
      </c>
      <c r="R59" s="1" t="s">
        <v>659</v>
      </c>
      <c r="S59" s="28" t="s">
        <v>44</v>
      </c>
    </row>
    <row r="60" spans="1:19" ht="60" customHeight="1">
      <c r="A60" s="6" t="str">
        <f>VLOOKUP([1]Worksheet!D78,[1]Worksheet!$X$7:Y$16,2,FALSE)</f>
        <v>體育競賽類</v>
      </c>
      <c r="B60" s="24" t="s">
        <v>163</v>
      </c>
      <c r="C60" s="5" t="s">
        <v>181</v>
      </c>
      <c r="D60" s="9" t="str">
        <f t="shared" si="25"/>
        <v>107</v>
      </c>
      <c r="E60" s="9" t="str">
        <f t="shared" si="26"/>
        <v>01</v>
      </c>
      <c r="F60" s="9" t="str">
        <f t="shared" si="27"/>
        <v>25</v>
      </c>
      <c r="G60" s="9" t="str">
        <f t="shared" si="28"/>
        <v>107</v>
      </c>
      <c r="H60" s="9" t="str">
        <f t="shared" si="29"/>
        <v>02</v>
      </c>
      <c r="I60" s="9" t="str">
        <f t="shared" si="30"/>
        <v>02</v>
      </c>
      <c r="J60" s="3" t="s">
        <v>143</v>
      </c>
      <c r="K60" s="1" t="s">
        <v>180</v>
      </c>
      <c r="L60" s="12" t="s">
        <v>135</v>
      </c>
      <c r="M60" s="13">
        <v>1000</v>
      </c>
      <c r="N60" s="5" t="s">
        <v>753</v>
      </c>
      <c r="O60" s="12" t="s">
        <v>754</v>
      </c>
      <c r="P60" s="1" t="s">
        <v>179</v>
      </c>
      <c r="Q60" s="1" t="s">
        <v>660</v>
      </c>
      <c r="R60" s="1" t="s">
        <v>661</v>
      </c>
      <c r="S60" s="28" t="s">
        <v>435</v>
      </c>
    </row>
    <row r="61" spans="1:19" ht="60" customHeight="1">
      <c r="A61" s="6" t="str">
        <f>VLOOKUP([1]Worksheet!D82,[1]Worksheet!$X$7:Y$16,2,FALSE)</f>
        <v>體育競賽類</v>
      </c>
      <c r="B61" s="24" t="s">
        <v>163</v>
      </c>
      <c r="C61" s="5" t="s">
        <v>805</v>
      </c>
      <c r="D61" s="9" t="str">
        <f t="shared" si="25"/>
        <v>107</v>
      </c>
      <c r="E61" s="9" t="str">
        <f t="shared" si="26"/>
        <v>01</v>
      </c>
      <c r="F61" s="9" t="str">
        <f t="shared" si="27"/>
        <v>25</v>
      </c>
      <c r="G61" s="9" t="str">
        <f t="shared" si="28"/>
        <v>107</v>
      </c>
      <c r="H61" s="9" t="str">
        <f t="shared" si="29"/>
        <v>02</v>
      </c>
      <c r="I61" s="9" t="str">
        <f t="shared" si="30"/>
        <v>02</v>
      </c>
      <c r="J61" s="3" t="s">
        <v>143</v>
      </c>
      <c r="K61" s="1" t="s">
        <v>183</v>
      </c>
      <c r="L61" s="12" t="s">
        <v>135</v>
      </c>
      <c r="M61" s="13" t="s">
        <v>184</v>
      </c>
      <c r="N61" s="5" t="s">
        <v>753</v>
      </c>
      <c r="O61" s="12" t="s">
        <v>754</v>
      </c>
      <c r="P61" s="1" t="s">
        <v>182</v>
      </c>
      <c r="Q61" s="1" t="s">
        <v>917</v>
      </c>
      <c r="R61" s="1" t="s">
        <v>852</v>
      </c>
      <c r="S61" s="28" t="s">
        <v>44</v>
      </c>
    </row>
    <row r="62" spans="1:19" ht="60" customHeight="1">
      <c r="A62" s="6" t="str">
        <f>VLOOKUP([1]Worksheet!D83,[1]Worksheet!$X$7:Y$16,2,FALSE)</f>
        <v>休閒活動類</v>
      </c>
      <c r="B62" s="24" t="s">
        <v>186</v>
      </c>
      <c r="C62" s="5" t="s">
        <v>806</v>
      </c>
      <c r="D62" s="9" t="str">
        <f t="shared" si="25"/>
        <v>107</v>
      </c>
      <c r="E62" s="9" t="str">
        <f t="shared" si="26"/>
        <v>02</v>
      </c>
      <c r="F62" s="9" t="str">
        <f t="shared" si="27"/>
        <v>03</v>
      </c>
      <c r="G62" s="9" t="str">
        <f t="shared" si="28"/>
        <v>107</v>
      </c>
      <c r="H62" s="9" t="str">
        <f t="shared" si="29"/>
        <v>02</v>
      </c>
      <c r="I62" s="9" t="str">
        <f t="shared" si="30"/>
        <v>04</v>
      </c>
      <c r="J62" s="3" t="s">
        <v>187</v>
      </c>
      <c r="K62" s="1" t="s">
        <v>188</v>
      </c>
      <c r="L62" s="12" t="s">
        <v>135</v>
      </c>
      <c r="M62" s="13">
        <v>600</v>
      </c>
      <c r="N62" s="2" t="s">
        <v>189</v>
      </c>
      <c r="O62" s="5" t="s">
        <v>971</v>
      </c>
      <c r="P62" s="1" t="s">
        <v>185</v>
      </c>
      <c r="Q62" s="1" t="s">
        <v>759</v>
      </c>
      <c r="R62" s="1" t="s">
        <v>1024</v>
      </c>
      <c r="S62" s="28" t="s">
        <v>436</v>
      </c>
    </row>
    <row r="63" spans="1:19" ht="60" customHeight="1">
      <c r="A63" s="6" t="str">
        <f>VLOOKUP([1]Worksheet!D84,[1]Worksheet!$X$7:Y$16,2,FALSE)</f>
        <v>服務公益類</v>
      </c>
      <c r="B63" s="24" t="s">
        <v>190</v>
      </c>
      <c r="C63" s="5" t="s">
        <v>805</v>
      </c>
      <c r="D63" s="9" t="str">
        <f t="shared" si="25"/>
        <v>107</v>
      </c>
      <c r="E63" s="9" t="str">
        <f t="shared" si="26"/>
        <v>02</v>
      </c>
      <c r="F63" s="9" t="str">
        <f t="shared" si="27"/>
        <v>13</v>
      </c>
      <c r="G63" s="9" t="s">
        <v>975</v>
      </c>
      <c r="H63" s="9" t="s">
        <v>976</v>
      </c>
      <c r="I63" s="9" t="s">
        <v>977</v>
      </c>
      <c r="J63" s="3" t="s">
        <v>191</v>
      </c>
      <c r="K63" s="1" t="s">
        <v>188</v>
      </c>
      <c r="L63" s="12" t="s">
        <v>139</v>
      </c>
      <c r="M63" s="13">
        <v>0</v>
      </c>
      <c r="N63" s="2" t="s">
        <v>192</v>
      </c>
      <c r="O63" s="5" t="s">
        <v>971</v>
      </c>
      <c r="P63" s="1" t="s">
        <v>185</v>
      </c>
      <c r="Q63" s="1" t="s">
        <v>760</v>
      </c>
      <c r="R63" s="1" t="s">
        <v>1025</v>
      </c>
      <c r="S63" s="28" t="s">
        <v>44</v>
      </c>
    </row>
    <row r="64" spans="1:19" ht="60" customHeight="1">
      <c r="A64" s="6" t="str">
        <f>VLOOKUP([1]Worksheet!D98,[1]Worksheet!$X$7:Y$16,2,FALSE)</f>
        <v>技能研習類</v>
      </c>
      <c r="B64" s="24" t="s">
        <v>194</v>
      </c>
      <c r="C64" s="5" t="s">
        <v>808</v>
      </c>
      <c r="D64" s="9" t="str">
        <f t="shared" si="25"/>
        <v>107</v>
      </c>
      <c r="E64" s="9" t="str">
        <f t="shared" si="26"/>
        <v>01</v>
      </c>
      <c r="F64" s="9" t="str">
        <f t="shared" si="27"/>
        <v>29</v>
      </c>
      <c r="G64" s="9" t="str">
        <f t="shared" si="28"/>
        <v>107</v>
      </c>
      <c r="H64" s="9" t="str">
        <f t="shared" si="29"/>
        <v>01</v>
      </c>
      <c r="I64" s="9" t="str">
        <f t="shared" si="30"/>
        <v>30</v>
      </c>
      <c r="J64" s="3" t="s">
        <v>195</v>
      </c>
      <c r="K64" s="1" t="s">
        <v>196</v>
      </c>
      <c r="L64" s="12" t="s">
        <v>135</v>
      </c>
      <c r="M64" s="13">
        <v>800</v>
      </c>
      <c r="N64" s="2" t="s">
        <v>197</v>
      </c>
      <c r="O64" s="5" t="s">
        <v>947</v>
      </c>
      <c r="P64" s="1" t="s">
        <v>193</v>
      </c>
      <c r="Q64" s="1" t="s">
        <v>918</v>
      </c>
      <c r="R64" s="1" t="s">
        <v>1036</v>
      </c>
      <c r="S64" s="28" t="s">
        <v>437</v>
      </c>
    </row>
    <row r="65" spans="1:19" ht="60" customHeight="1">
      <c r="A65" s="6" t="str">
        <f>VLOOKUP([1]Worksheet!D104,[1]Worksheet!$X$7:Y$16,2,FALSE)</f>
        <v>體育競賽類</v>
      </c>
      <c r="B65" s="24" t="s">
        <v>199</v>
      </c>
      <c r="C65" s="5" t="s">
        <v>810</v>
      </c>
      <c r="D65" s="9" t="str">
        <f t="shared" ref="D65:D83" si="31">MID(J65,1,3)</f>
        <v>107</v>
      </c>
      <c r="E65" s="9" t="str">
        <f t="shared" ref="E65:E83" si="32">MID(J65,5,2)</f>
        <v>01</v>
      </c>
      <c r="F65" s="9" t="str">
        <f t="shared" ref="F65:F83" si="33">MID(J65,8,2)</f>
        <v>25</v>
      </c>
      <c r="G65" s="9" t="str">
        <f t="shared" ref="G65:G83" si="34">MID(J65,11,3)</f>
        <v>107</v>
      </c>
      <c r="H65" s="9" t="str">
        <f t="shared" ref="H65:H83" si="35">MID(J65,15,2)</f>
        <v>02</v>
      </c>
      <c r="I65" s="9" t="str">
        <f t="shared" ref="I65:I83" si="36">MID(J65,18,2)</f>
        <v>14</v>
      </c>
      <c r="J65" s="3" t="s">
        <v>200</v>
      </c>
      <c r="K65" s="1" t="s">
        <v>198</v>
      </c>
      <c r="L65" s="12" t="s">
        <v>135</v>
      </c>
      <c r="M65" s="13">
        <v>3000</v>
      </c>
      <c r="N65" s="5" t="s">
        <v>753</v>
      </c>
      <c r="O65" s="12" t="s">
        <v>754</v>
      </c>
      <c r="P65" s="1" t="s">
        <v>198</v>
      </c>
      <c r="Q65" s="1" t="s">
        <v>662</v>
      </c>
      <c r="R65" s="1" t="s">
        <v>663</v>
      </c>
      <c r="S65" s="28" t="s">
        <v>44</v>
      </c>
    </row>
    <row r="66" spans="1:19" ht="60" customHeight="1">
      <c r="A66" s="6" t="str">
        <f>VLOOKUP([1]Worksheet!D105,[1]Worksheet!$X$7:Y$16,2,FALSE)</f>
        <v>休閒活動類</v>
      </c>
      <c r="B66" s="24" t="s">
        <v>163</v>
      </c>
      <c r="C66" s="5" t="s">
        <v>809</v>
      </c>
      <c r="D66" s="9" t="str">
        <f t="shared" si="31"/>
        <v>107</v>
      </c>
      <c r="E66" s="9" t="str">
        <f t="shared" si="32"/>
        <v>01</v>
      </c>
      <c r="F66" s="9" t="str">
        <f t="shared" si="33"/>
        <v>25</v>
      </c>
      <c r="G66" s="9" t="str">
        <f t="shared" si="34"/>
        <v>107</v>
      </c>
      <c r="H66" s="9" t="str">
        <f t="shared" si="35"/>
        <v>01</v>
      </c>
      <c r="I66" s="9" t="str">
        <f t="shared" si="36"/>
        <v>31</v>
      </c>
      <c r="J66" s="3" t="s">
        <v>138</v>
      </c>
      <c r="K66" s="1" t="s">
        <v>198</v>
      </c>
      <c r="L66" s="12" t="s">
        <v>135</v>
      </c>
      <c r="M66" s="13" t="s">
        <v>459</v>
      </c>
      <c r="N66" s="5" t="s">
        <v>753</v>
      </c>
      <c r="O66" s="12" t="s">
        <v>754</v>
      </c>
      <c r="P66" s="1" t="s">
        <v>198</v>
      </c>
      <c r="Q66" s="1" t="s">
        <v>664</v>
      </c>
      <c r="R66" s="1" t="s">
        <v>663</v>
      </c>
      <c r="S66" s="28" t="s">
        <v>44</v>
      </c>
    </row>
    <row r="67" spans="1:19" ht="60" customHeight="1">
      <c r="A67" s="6" t="str">
        <f>VLOOKUP([1]Worksheet!D110,[1]Worksheet!$X$7:Y$16,2,FALSE)</f>
        <v>技能研習類</v>
      </c>
      <c r="B67" s="24" t="s">
        <v>202</v>
      </c>
      <c r="C67" s="5" t="s">
        <v>910</v>
      </c>
      <c r="D67" s="9" t="str">
        <f t="shared" si="31"/>
        <v>107</v>
      </c>
      <c r="E67" s="9" t="str">
        <f t="shared" si="32"/>
        <v>01</v>
      </c>
      <c r="F67" s="9" t="str">
        <f t="shared" si="33"/>
        <v>25</v>
      </c>
      <c r="G67" s="9" t="str">
        <f t="shared" si="34"/>
        <v>107</v>
      </c>
      <c r="H67" s="9" t="str">
        <f t="shared" si="35"/>
        <v>01</v>
      </c>
      <c r="I67" s="9" t="str">
        <f t="shared" si="36"/>
        <v>31</v>
      </c>
      <c r="J67" s="3" t="s">
        <v>138</v>
      </c>
      <c r="K67" s="1" t="s">
        <v>201</v>
      </c>
      <c r="L67" s="12" t="s">
        <v>135</v>
      </c>
      <c r="M67" s="13">
        <v>750</v>
      </c>
      <c r="N67" s="2" t="s">
        <v>712</v>
      </c>
      <c r="O67" s="12" t="s">
        <v>754</v>
      </c>
      <c r="P67" s="1" t="s">
        <v>201</v>
      </c>
      <c r="Q67" s="1" t="s">
        <v>955</v>
      </c>
      <c r="R67" s="1" t="s">
        <v>1037</v>
      </c>
      <c r="S67" s="28" t="s">
        <v>438</v>
      </c>
    </row>
    <row r="68" spans="1:19" ht="60" customHeight="1">
      <c r="A68" s="6" t="str">
        <f>VLOOKUP([1]Worksheet!D112,[1]Worksheet!$X$7:Y$16,2,FALSE)</f>
        <v>技能研習類</v>
      </c>
      <c r="B68" s="24" t="s">
        <v>203</v>
      </c>
      <c r="C68" s="5" t="s">
        <v>911</v>
      </c>
      <c r="D68" s="9" t="str">
        <f t="shared" si="31"/>
        <v>107</v>
      </c>
      <c r="E68" s="9" t="str">
        <f t="shared" si="32"/>
        <v>01</v>
      </c>
      <c r="F68" s="9" t="str">
        <f t="shared" si="33"/>
        <v>29</v>
      </c>
      <c r="G68" s="9" t="str">
        <f t="shared" si="34"/>
        <v>107</v>
      </c>
      <c r="H68" s="9" t="str">
        <f t="shared" si="35"/>
        <v>01</v>
      </c>
      <c r="I68" s="9" t="str">
        <f t="shared" si="36"/>
        <v>31</v>
      </c>
      <c r="J68" s="3" t="s">
        <v>171</v>
      </c>
      <c r="K68" s="1" t="s">
        <v>201</v>
      </c>
      <c r="L68" s="12" t="s">
        <v>135</v>
      </c>
      <c r="M68" s="13">
        <v>1200</v>
      </c>
      <c r="N68" s="2" t="s">
        <v>712</v>
      </c>
      <c r="O68" s="12" t="s">
        <v>754</v>
      </c>
      <c r="P68" s="1" t="s">
        <v>201</v>
      </c>
      <c r="Q68" s="1" t="s">
        <v>954</v>
      </c>
      <c r="R68" s="1" t="s">
        <v>1038</v>
      </c>
      <c r="S68" s="28" t="s">
        <v>438</v>
      </c>
    </row>
    <row r="69" spans="1:19" ht="60" customHeight="1">
      <c r="A69" s="6" t="str">
        <f>VLOOKUP([1]Worksheet!D115,[1]Worksheet!$X$7:Y$16,2,FALSE)</f>
        <v>休閒活動類</v>
      </c>
      <c r="B69" s="24" t="s">
        <v>205</v>
      </c>
      <c r="C69" s="5" t="s">
        <v>809</v>
      </c>
      <c r="D69" s="9" t="str">
        <f t="shared" si="31"/>
        <v>107</v>
      </c>
      <c r="E69" s="9" t="str">
        <f t="shared" si="32"/>
        <v>01</v>
      </c>
      <c r="F69" s="9" t="str">
        <f t="shared" si="33"/>
        <v>29</v>
      </c>
      <c r="G69" s="9" t="str">
        <f t="shared" si="34"/>
        <v>107</v>
      </c>
      <c r="H69" s="9" t="str">
        <f t="shared" si="35"/>
        <v>01</v>
      </c>
      <c r="I69" s="9" t="str">
        <f t="shared" si="36"/>
        <v>31</v>
      </c>
      <c r="J69" s="3" t="s">
        <v>171</v>
      </c>
      <c r="K69" s="1" t="s">
        <v>206</v>
      </c>
      <c r="L69" s="12" t="s">
        <v>135</v>
      </c>
      <c r="M69" s="13">
        <v>100</v>
      </c>
      <c r="N69" s="5" t="s">
        <v>753</v>
      </c>
      <c r="O69" s="12" t="s">
        <v>754</v>
      </c>
      <c r="P69" s="1" t="s">
        <v>204</v>
      </c>
      <c r="Q69" s="1" t="s">
        <v>725</v>
      </c>
      <c r="R69" s="1" t="s">
        <v>665</v>
      </c>
      <c r="S69" s="28" t="s">
        <v>44</v>
      </c>
    </row>
    <row r="70" spans="1:19" ht="60" customHeight="1">
      <c r="A70" s="6" t="str">
        <f>VLOOKUP([1]Worksheet!D150,[1]Worksheet!$X$7:Y$16,2,FALSE)</f>
        <v>休閒活動類</v>
      </c>
      <c r="B70" s="24" t="s">
        <v>213</v>
      </c>
      <c r="C70" s="5" t="s">
        <v>813</v>
      </c>
      <c r="D70" s="9" t="str">
        <f t="shared" si="31"/>
        <v>107</v>
      </c>
      <c r="E70" s="9" t="str">
        <f t="shared" si="32"/>
        <v>02</v>
      </c>
      <c r="F70" s="9" t="str">
        <f t="shared" si="33"/>
        <v>05</v>
      </c>
      <c r="G70" s="9" t="str">
        <f t="shared" si="34"/>
        <v>107</v>
      </c>
      <c r="H70" s="9" t="str">
        <f t="shared" si="35"/>
        <v>02</v>
      </c>
      <c r="I70" s="9" t="str">
        <f t="shared" si="36"/>
        <v>09</v>
      </c>
      <c r="J70" s="3" t="s">
        <v>214</v>
      </c>
      <c r="K70" s="1" t="s">
        <v>212</v>
      </c>
      <c r="L70" s="12" t="s">
        <v>135</v>
      </c>
      <c r="M70" s="13">
        <v>4500</v>
      </c>
      <c r="N70" s="5" t="s">
        <v>753</v>
      </c>
      <c r="O70" s="12" t="s">
        <v>754</v>
      </c>
      <c r="P70" s="1" t="s">
        <v>212</v>
      </c>
      <c r="Q70" s="1" t="s">
        <v>761</v>
      </c>
      <c r="R70" s="1" t="s">
        <v>1039</v>
      </c>
      <c r="S70" s="28" t="s">
        <v>439</v>
      </c>
    </row>
    <row r="71" spans="1:19" ht="60" customHeight="1">
      <c r="A71" s="6" t="str">
        <f>VLOOKUP([1]Worksheet!D153,[1]Worksheet!$X$7:Y$16,2,FALSE)</f>
        <v>技能研習類</v>
      </c>
      <c r="B71" s="24" t="s">
        <v>216</v>
      </c>
      <c r="C71" s="5" t="s">
        <v>802</v>
      </c>
      <c r="D71" s="9" t="str">
        <f t="shared" si="31"/>
        <v>107</v>
      </c>
      <c r="E71" s="9" t="str">
        <f t="shared" si="32"/>
        <v>01</v>
      </c>
      <c r="F71" s="9" t="str">
        <f t="shared" si="33"/>
        <v>30</v>
      </c>
      <c r="G71" s="9" t="str">
        <f t="shared" si="34"/>
        <v>107</v>
      </c>
      <c r="H71" s="9" t="str">
        <f t="shared" si="35"/>
        <v>02</v>
      </c>
      <c r="I71" s="9" t="str">
        <f t="shared" si="36"/>
        <v>03</v>
      </c>
      <c r="J71" s="3" t="s">
        <v>159</v>
      </c>
      <c r="K71" s="1" t="s">
        <v>217</v>
      </c>
      <c r="L71" s="12" t="s">
        <v>139</v>
      </c>
      <c r="M71" s="13">
        <v>0</v>
      </c>
      <c r="N71" s="5" t="s">
        <v>753</v>
      </c>
      <c r="O71" s="12" t="s">
        <v>754</v>
      </c>
      <c r="P71" s="1" t="s">
        <v>215</v>
      </c>
      <c r="Q71" s="1" t="s">
        <v>762</v>
      </c>
      <c r="R71" s="1" t="s">
        <v>666</v>
      </c>
      <c r="S71" s="28" t="s">
        <v>44</v>
      </c>
    </row>
    <row r="72" spans="1:19" ht="60" customHeight="1">
      <c r="A72" s="6" t="str">
        <f>VLOOKUP([1]Worksheet!D154,[1]Worksheet!$X$7:Y$16,2,FALSE)</f>
        <v>技能研習類</v>
      </c>
      <c r="B72" s="24" t="s">
        <v>218</v>
      </c>
      <c r="C72" s="5" t="s">
        <v>802</v>
      </c>
      <c r="D72" s="9" t="str">
        <f t="shared" si="31"/>
        <v>107</v>
      </c>
      <c r="E72" s="9" t="str">
        <f t="shared" si="32"/>
        <v>01</v>
      </c>
      <c r="F72" s="9" t="str">
        <f t="shared" si="33"/>
        <v>30</v>
      </c>
      <c r="G72" s="9" t="str">
        <f t="shared" si="34"/>
        <v>107</v>
      </c>
      <c r="H72" s="9" t="str">
        <f t="shared" si="35"/>
        <v>02</v>
      </c>
      <c r="I72" s="9" t="str">
        <f t="shared" si="36"/>
        <v>03</v>
      </c>
      <c r="J72" s="3" t="s">
        <v>159</v>
      </c>
      <c r="K72" s="1" t="s">
        <v>217</v>
      </c>
      <c r="L72" s="12" t="s">
        <v>139</v>
      </c>
      <c r="M72" s="13">
        <v>0</v>
      </c>
      <c r="N72" s="5" t="s">
        <v>753</v>
      </c>
      <c r="O72" s="12" t="s">
        <v>754</v>
      </c>
      <c r="P72" s="1" t="s">
        <v>215</v>
      </c>
      <c r="Q72" s="1" t="s">
        <v>763</v>
      </c>
      <c r="R72" s="1" t="s">
        <v>666</v>
      </c>
      <c r="S72" s="28" t="s">
        <v>44</v>
      </c>
    </row>
    <row r="73" spans="1:19" ht="60" customHeight="1">
      <c r="A73" s="6" t="str">
        <f>VLOOKUP([1]Worksheet!D155,[1]Worksheet!$X$7:Y$16,2,FALSE)</f>
        <v>技能研習類</v>
      </c>
      <c r="B73" s="24" t="s">
        <v>219</v>
      </c>
      <c r="C73" s="5" t="s">
        <v>802</v>
      </c>
      <c r="D73" s="9" t="str">
        <f t="shared" si="31"/>
        <v>107</v>
      </c>
      <c r="E73" s="9" t="str">
        <f t="shared" si="32"/>
        <v>01</v>
      </c>
      <c r="F73" s="9" t="str">
        <f t="shared" si="33"/>
        <v>30</v>
      </c>
      <c r="G73" s="9" t="str">
        <f t="shared" si="34"/>
        <v>107</v>
      </c>
      <c r="H73" s="9" t="str">
        <f t="shared" si="35"/>
        <v>02</v>
      </c>
      <c r="I73" s="9" t="str">
        <f t="shared" si="36"/>
        <v>03</v>
      </c>
      <c r="J73" s="3" t="s">
        <v>159</v>
      </c>
      <c r="K73" s="1" t="s">
        <v>217</v>
      </c>
      <c r="L73" s="12" t="s">
        <v>139</v>
      </c>
      <c r="M73" s="13">
        <v>0</v>
      </c>
      <c r="N73" s="5" t="s">
        <v>753</v>
      </c>
      <c r="O73" s="12" t="s">
        <v>754</v>
      </c>
      <c r="P73" s="1" t="s">
        <v>215</v>
      </c>
      <c r="Q73" s="1" t="s">
        <v>762</v>
      </c>
      <c r="R73" s="1" t="s">
        <v>666</v>
      </c>
      <c r="S73" s="28" t="s">
        <v>44</v>
      </c>
    </row>
    <row r="74" spans="1:19" ht="60" customHeight="1">
      <c r="A74" s="6" t="str">
        <f>VLOOKUP([1]Worksheet!D156,[1]Worksheet!$X$7:Y$16,2,FALSE)</f>
        <v>服務公益類</v>
      </c>
      <c r="B74" s="24" t="s">
        <v>220</v>
      </c>
      <c r="C74" s="5" t="s">
        <v>802</v>
      </c>
      <c r="D74" s="9" t="str">
        <f t="shared" si="31"/>
        <v>107</v>
      </c>
      <c r="E74" s="9" t="str">
        <f t="shared" si="32"/>
        <v>01</v>
      </c>
      <c r="F74" s="9" t="str">
        <f t="shared" si="33"/>
        <v>30</v>
      </c>
      <c r="G74" s="9" t="str">
        <f t="shared" si="34"/>
        <v>107</v>
      </c>
      <c r="H74" s="9" t="str">
        <f t="shared" si="35"/>
        <v>02</v>
      </c>
      <c r="I74" s="9" t="str">
        <f t="shared" si="36"/>
        <v>03</v>
      </c>
      <c r="J74" s="3" t="s">
        <v>159</v>
      </c>
      <c r="K74" s="1" t="s">
        <v>217</v>
      </c>
      <c r="L74" s="12" t="s">
        <v>139</v>
      </c>
      <c r="M74" s="13">
        <v>0</v>
      </c>
      <c r="N74" s="5" t="s">
        <v>753</v>
      </c>
      <c r="O74" s="12" t="s">
        <v>754</v>
      </c>
      <c r="P74" s="1" t="s">
        <v>215</v>
      </c>
      <c r="Q74" s="1" t="s">
        <v>762</v>
      </c>
      <c r="R74" s="1" t="s">
        <v>666</v>
      </c>
      <c r="S74" s="28" t="s">
        <v>44</v>
      </c>
    </row>
    <row r="75" spans="1:19" ht="60" customHeight="1">
      <c r="A75" s="6" t="str">
        <f>VLOOKUP([1]Worksheet!D157,[1]Worksheet!$X$7:Y$16,2,FALSE)</f>
        <v>休閒活動類</v>
      </c>
      <c r="B75" s="24" t="s">
        <v>137</v>
      </c>
      <c r="C75" s="5" t="s">
        <v>802</v>
      </c>
      <c r="D75" s="9" t="str">
        <f t="shared" si="31"/>
        <v>107</v>
      </c>
      <c r="E75" s="9" t="str">
        <f t="shared" si="32"/>
        <v>01</v>
      </c>
      <c r="F75" s="9" t="str">
        <f t="shared" si="33"/>
        <v>30</v>
      </c>
      <c r="G75" s="9" t="str">
        <f t="shared" si="34"/>
        <v>107</v>
      </c>
      <c r="H75" s="9" t="str">
        <f t="shared" si="35"/>
        <v>02</v>
      </c>
      <c r="I75" s="9" t="str">
        <f t="shared" si="36"/>
        <v>03</v>
      </c>
      <c r="J75" s="3" t="s">
        <v>159</v>
      </c>
      <c r="K75" s="1" t="s">
        <v>217</v>
      </c>
      <c r="L75" s="12" t="s">
        <v>139</v>
      </c>
      <c r="M75" s="13">
        <v>0</v>
      </c>
      <c r="N75" s="5" t="s">
        <v>753</v>
      </c>
      <c r="O75" s="12" t="s">
        <v>754</v>
      </c>
      <c r="P75" s="1" t="s">
        <v>215</v>
      </c>
      <c r="Q75" s="1" t="s">
        <v>762</v>
      </c>
      <c r="R75" s="1" t="s">
        <v>666</v>
      </c>
      <c r="S75" s="28" t="s">
        <v>44</v>
      </c>
    </row>
    <row r="76" spans="1:19" ht="60" customHeight="1">
      <c r="A76" s="6" t="str">
        <f>VLOOKUP([1]Worksheet!D158,[1]Worksheet!$X$7:Y$16,2,FALSE)</f>
        <v>休閒活動類</v>
      </c>
      <c r="B76" s="24" t="s">
        <v>136</v>
      </c>
      <c r="C76" s="5" t="s">
        <v>802</v>
      </c>
      <c r="D76" s="9" t="str">
        <f t="shared" si="31"/>
        <v>107</v>
      </c>
      <c r="E76" s="9" t="str">
        <f t="shared" si="32"/>
        <v>01</v>
      </c>
      <c r="F76" s="9" t="str">
        <f t="shared" si="33"/>
        <v>30</v>
      </c>
      <c r="G76" s="9" t="str">
        <f t="shared" si="34"/>
        <v>107</v>
      </c>
      <c r="H76" s="9" t="str">
        <f t="shared" si="35"/>
        <v>02</v>
      </c>
      <c r="I76" s="9" t="str">
        <f t="shared" si="36"/>
        <v>03</v>
      </c>
      <c r="J76" s="3" t="s">
        <v>159</v>
      </c>
      <c r="K76" s="1" t="s">
        <v>217</v>
      </c>
      <c r="L76" s="12" t="s">
        <v>139</v>
      </c>
      <c r="M76" s="13">
        <v>0</v>
      </c>
      <c r="N76" s="5" t="s">
        <v>753</v>
      </c>
      <c r="O76" s="12" t="s">
        <v>754</v>
      </c>
      <c r="P76" s="1" t="s">
        <v>215</v>
      </c>
      <c r="Q76" s="1" t="s">
        <v>762</v>
      </c>
      <c r="R76" s="1" t="s">
        <v>666</v>
      </c>
      <c r="S76" s="28" t="s">
        <v>44</v>
      </c>
    </row>
    <row r="77" spans="1:19" ht="60" customHeight="1">
      <c r="A77" s="6" t="str">
        <f>VLOOKUP([1]Worksheet!D159,[1]Worksheet!$X$7:Y$16,2,FALSE)</f>
        <v>技能研習類</v>
      </c>
      <c r="B77" s="24" t="s">
        <v>221</v>
      </c>
      <c r="C77" s="5" t="s">
        <v>802</v>
      </c>
      <c r="D77" s="9" t="str">
        <f t="shared" si="31"/>
        <v>107</v>
      </c>
      <c r="E77" s="9" t="str">
        <f t="shared" si="32"/>
        <v>01</v>
      </c>
      <c r="F77" s="9" t="str">
        <f t="shared" si="33"/>
        <v>30</v>
      </c>
      <c r="G77" s="9" t="str">
        <f t="shared" si="34"/>
        <v>107</v>
      </c>
      <c r="H77" s="9" t="str">
        <f t="shared" si="35"/>
        <v>02</v>
      </c>
      <c r="I77" s="9" t="str">
        <f t="shared" si="36"/>
        <v>03</v>
      </c>
      <c r="J77" s="3" t="s">
        <v>159</v>
      </c>
      <c r="K77" s="1" t="s">
        <v>217</v>
      </c>
      <c r="L77" s="12" t="s">
        <v>139</v>
      </c>
      <c r="M77" s="13">
        <v>0</v>
      </c>
      <c r="N77" s="5" t="s">
        <v>753</v>
      </c>
      <c r="O77" s="12" t="s">
        <v>754</v>
      </c>
      <c r="P77" s="1" t="s">
        <v>215</v>
      </c>
      <c r="Q77" s="1" t="s">
        <v>762</v>
      </c>
      <c r="R77" s="1" t="s">
        <v>666</v>
      </c>
      <c r="S77" s="28" t="s">
        <v>44</v>
      </c>
    </row>
    <row r="78" spans="1:19" ht="60" customHeight="1">
      <c r="A78" s="6" t="str">
        <f>VLOOKUP([1]Worksheet!D160,[1]Worksheet!$X$7:Y$16,2,FALSE)</f>
        <v>技能研習類</v>
      </c>
      <c r="B78" s="24" t="s">
        <v>222</v>
      </c>
      <c r="C78" s="5" t="s">
        <v>802</v>
      </c>
      <c r="D78" s="9" t="str">
        <f t="shared" si="31"/>
        <v>107</v>
      </c>
      <c r="E78" s="9" t="str">
        <f t="shared" si="32"/>
        <v>01</v>
      </c>
      <c r="F78" s="9" t="str">
        <f t="shared" si="33"/>
        <v>30</v>
      </c>
      <c r="G78" s="9" t="str">
        <f t="shared" si="34"/>
        <v>107</v>
      </c>
      <c r="H78" s="9" t="str">
        <f t="shared" si="35"/>
        <v>02</v>
      </c>
      <c r="I78" s="9" t="str">
        <f t="shared" si="36"/>
        <v>03</v>
      </c>
      <c r="J78" s="3" t="s">
        <v>159</v>
      </c>
      <c r="K78" s="1" t="s">
        <v>217</v>
      </c>
      <c r="L78" s="12" t="s">
        <v>139</v>
      </c>
      <c r="M78" s="13">
        <v>0</v>
      </c>
      <c r="N78" s="5" t="s">
        <v>753</v>
      </c>
      <c r="O78" s="12" t="s">
        <v>754</v>
      </c>
      <c r="P78" s="1" t="s">
        <v>215</v>
      </c>
      <c r="Q78" s="1" t="s">
        <v>762</v>
      </c>
      <c r="R78" s="1" t="s">
        <v>666</v>
      </c>
      <c r="S78" s="28" t="s">
        <v>44</v>
      </c>
    </row>
    <row r="79" spans="1:19" ht="60" customHeight="1">
      <c r="A79" s="6" t="str">
        <f>VLOOKUP([1]Worksheet!D161,[1]Worksheet!$X$7:Y$16,2,FALSE)</f>
        <v>技能研習類</v>
      </c>
      <c r="B79" s="24" t="s">
        <v>223</v>
      </c>
      <c r="C79" s="5" t="s">
        <v>802</v>
      </c>
      <c r="D79" s="9" t="str">
        <f t="shared" si="31"/>
        <v>107</v>
      </c>
      <c r="E79" s="9" t="str">
        <f t="shared" si="32"/>
        <v>01</v>
      </c>
      <c r="F79" s="9" t="str">
        <f t="shared" si="33"/>
        <v>30</v>
      </c>
      <c r="G79" s="9" t="str">
        <f t="shared" si="34"/>
        <v>107</v>
      </c>
      <c r="H79" s="9" t="str">
        <f t="shared" si="35"/>
        <v>02</v>
      </c>
      <c r="I79" s="9" t="str">
        <f t="shared" si="36"/>
        <v>03</v>
      </c>
      <c r="J79" s="3" t="s">
        <v>159</v>
      </c>
      <c r="K79" s="1" t="s">
        <v>217</v>
      </c>
      <c r="L79" s="12" t="s">
        <v>139</v>
      </c>
      <c r="M79" s="13">
        <v>0</v>
      </c>
      <c r="N79" s="5" t="s">
        <v>753</v>
      </c>
      <c r="O79" s="12" t="s">
        <v>754</v>
      </c>
      <c r="P79" s="1" t="s">
        <v>215</v>
      </c>
      <c r="Q79" s="1" t="s">
        <v>762</v>
      </c>
      <c r="R79" s="1" t="s">
        <v>666</v>
      </c>
      <c r="S79" s="28" t="s">
        <v>44</v>
      </c>
    </row>
    <row r="80" spans="1:19" ht="60" customHeight="1">
      <c r="A80" s="6" t="str">
        <f>VLOOKUP([1]Worksheet!D162,[1]Worksheet!$X$7:Y$16,2,FALSE)</f>
        <v>技能研習類</v>
      </c>
      <c r="B80" s="24" t="s">
        <v>224</v>
      </c>
      <c r="C80" s="5" t="s">
        <v>802</v>
      </c>
      <c r="D80" s="9" t="str">
        <f t="shared" si="31"/>
        <v>107</v>
      </c>
      <c r="E80" s="9" t="str">
        <f t="shared" si="32"/>
        <v>01</v>
      </c>
      <c r="F80" s="9" t="str">
        <f t="shared" si="33"/>
        <v>30</v>
      </c>
      <c r="G80" s="9" t="str">
        <f t="shared" si="34"/>
        <v>107</v>
      </c>
      <c r="H80" s="9" t="str">
        <f t="shared" si="35"/>
        <v>02</v>
      </c>
      <c r="I80" s="9" t="str">
        <f t="shared" si="36"/>
        <v>03</v>
      </c>
      <c r="J80" s="3" t="s">
        <v>159</v>
      </c>
      <c r="K80" s="1" t="s">
        <v>217</v>
      </c>
      <c r="L80" s="12" t="s">
        <v>139</v>
      </c>
      <c r="M80" s="13">
        <v>0</v>
      </c>
      <c r="N80" s="5" t="s">
        <v>753</v>
      </c>
      <c r="O80" s="12" t="s">
        <v>754</v>
      </c>
      <c r="P80" s="1" t="s">
        <v>215</v>
      </c>
      <c r="Q80" s="1" t="s">
        <v>762</v>
      </c>
      <c r="R80" s="1" t="s">
        <v>666</v>
      </c>
      <c r="S80" s="28" t="s">
        <v>44</v>
      </c>
    </row>
    <row r="81" spans="1:19" ht="60" customHeight="1">
      <c r="A81" s="6" t="str">
        <f>VLOOKUP([1]Worksheet!D163,[1]Worksheet!$X$7:Y$16,2,FALSE)</f>
        <v>休閒活動類</v>
      </c>
      <c r="B81" s="24" t="s">
        <v>225</v>
      </c>
      <c r="C81" s="5" t="s">
        <v>814</v>
      </c>
      <c r="D81" s="9" t="str">
        <f t="shared" si="31"/>
        <v>107</v>
      </c>
      <c r="E81" s="9" t="str">
        <f t="shared" si="32"/>
        <v>01</v>
      </c>
      <c r="F81" s="9" t="str">
        <f t="shared" si="33"/>
        <v>26</v>
      </c>
      <c r="G81" s="9" t="s">
        <v>884</v>
      </c>
      <c r="H81" s="9" t="s">
        <v>901</v>
      </c>
      <c r="I81" s="9" t="s">
        <v>902</v>
      </c>
      <c r="J81" s="3" t="s">
        <v>226</v>
      </c>
      <c r="K81" s="1" t="s">
        <v>217</v>
      </c>
      <c r="L81" s="12" t="s">
        <v>139</v>
      </c>
      <c r="M81" s="13">
        <v>0</v>
      </c>
      <c r="N81" s="5" t="s">
        <v>753</v>
      </c>
      <c r="O81" s="12" t="s">
        <v>754</v>
      </c>
      <c r="P81" s="1" t="s">
        <v>215</v>
      </c>
      <c r="Q81" s="1" t="s">
        <v>764</v>
      </c>
      <c r="R81" s="1" t="s">
        <v>667</v>
      </c>
      <c r="S81" s="28" t="s">
        <v>44</v>
      </c>
    </row>
    <row r="82" spans="1:19" ht="60" customHeight="1">
      <c r="A82" s="6" t="str">
        <f>VLOOKUP([1]Worksheet!D168,[1]Worksheet!$X$7:Y$16,2,FALSE)</f>
        <v>體育競賽類</v>
      </c>
      <c r="B82" s="24" t="s">
        <v>209</v>
      </c>
      <c r="C82" s="5" t="s">
        <v>802</v>
      </c>
      <c r="D82" s="9" t="str">
        <f t="shared" si="31"/>
        <v>107</v>
      </c>
      <c r="E82" s="9" t="str">
        <f t="shared" si="32"/>
        <v>01</v>
      </c>
      <c r="F82" s="9" t="str">
        <f t="shared" si="33"/>
        <v>25</v>
      </c>
      <c r="G82" s="9" t="str">
        <f t="shared" si="34"/>
        <v>107</v>
      </c>
      <c r="H82" s="9" t="str">
        <f t="shared" si="35"/>
        <v>01</v>
      </c>
      <c r="I82" s="9" t="str">
        <f t="shared" si="36"/>
        <v>31</v>
      </c>
      <c r="J82" s="3" t="s">
        <v>138</v>
      </c>
      <c r="K82" s="1" t="s">
        <v>230</v>
      </c>
      <c r="L82" s="12" t="s">
        <v>135</v>
      </c>
      <c r="M82" s="13">
        <v>850</v>
      </c>
      <c r="N82" s="5" t="s">
        <v>753</v>
      </c>
      <c r="O82" s="12" t="s">
        <v>754</v>
      </c>
      <c r="P82" s="1" t="s">
        <v>229</v>
      </c>
      <c r="Q82" s="1" t="s">
        <v>838</v>
      </c>
      <c r="R82" s="1" t="s">
        <v>231</v>
      </c>
      <c r="S82" s="28" t="s">
        <v>440</v>
      </c>
    </row>
    <row r="83" spans="1:19" ht="60" customHeight="1">
      <c r="A83" s="6" t="str">
        <f>VLOOKUP([1]Worksheet!D169,[1]Worksheet!$X$7:Y$16,2,FALSE)</f>
        <v>體育競賽類</v>
      </c>
      <c r="B83" s="24" t="s">
        <v>232</v>
      </c>
      <c r="C83" s="5" t="s">
        <v>802</v>
      </c>
      <c r="D83" s="9" t="str">
        <f t="shared" si="31"/>
        <v>107</v>
      </c>
      <c r="E83" s="9" t="str">
        <f t="shared" si="32"/>
        <v>01</v>
      </c>
      <c r="F83" s="9" t="str">
        <f t="shared" si="33"/>
        <v>25</v>
      </c>
      <c r="G83" s="9" t="str">
        <f t="shared" si="34"/>
        <v>107</v>
      </c>
      <c r="H83" s="9" t="str">
        <f t="shared" si="35"/>
        <v>01</v>
      </c>
      <c r="I83" s="9" t="str">
        <f t="shared" si="36"/>
        <v>31</v>
      </c>
      <c r="J83" s="3" t="s">
        <v>138</v>
      </c>
      <c r="K83" s="1" t="s">
        <v>230</v>
      </c>
      <c r="L83" s="12" t="s">
        <v>135</v>
      </c>
      <c r="M83" s="13">
        <v>850</v>
      </c>
      <c r="N83" s="5" t="s">
        <v>753</v>
      </c>
      <c r="O83" s="12" t="s">
        <v>754</v>
      </c>
      <c r="P83" s="1" t="s">
        <v>229</v>
      </c>
      <c r="Q83" s="1" t="s">
        <v>838</v>
      </c>
      <c r="R83" s="1" t="s">
        <v>231</v>
      </c>
      <c r="S83" s="28" t="s">
        <v>440</v>
      </c>
    </row>
    <row r="84" spans="1:19" ht="60" customHeight="1">
      <c r="A84" s="6" t="str">
        <f>VLOOKUP([1]Worksheet!D170,[1]Worksheet!$X$7:Y$16,2,FALSE)</f>
        <v>體育競賽類</v>
      </c>
      <c r="B84" s="24" t="s">
        <v>207</v>
      </c>
      <c r="C84" s="5" t="s">
        <v>802</v>
      </c>
      <c r="D84" s="9" t="str">
        <f t="shared" ref="D84:D98" si="37">MID(J84,1,3)</f>
        <v>107</v>
      </c>
      <c r="E84" s="9" t="str">
        <f t="shared" ref="E84:E98" si="38">MID(J84,5,2)</f>
        <v>01</v>
      </c>
      <c r="F84" s="9" t="str">
        <f t="shared" ref="F84:F98" si="39">MID(J84,8,2)</f>
        <v>25</v>
      </c>
      <c r="G84" s="9" t="str">
        <f t="shared" ref="G84:G98" si="40">MID(J84,11,3)</f>
        <v>107</v>
      </c>
      <c r="H84" s="9" t="str">
        <f t="shared" ref="H84:H98" si="41">MID(J84,15,2)</f>
        <v>01</v>
      </c>
      <c r="I84" s="9" t="str">
        <f t="shared" ref="I84:I98" si="42">MID(J84,18,2)</f>
        <v>31</v>
      </c>
      <c r="J84" s="3" t="s">
        <v>138</v>
      </c>
      <c r="K84" s="1" t="s">
        <v>230</v>
      </c>
      <c r="L84" s="12" t="s">
        <v>135</v>
      </c>
      <c r="M84" s="13">
        <v>850</v>
      </c>
      <c r="N84" s="5" t="s">
        <v>753</v>
      </c>
      <c r="O84" s="12" t="s">
        <v>754</v>
      </c>
      <c r="P84" s="1" t="s">
        <v>229</v>
      </c>
      <c r="Q84" s="1" t="s">
        <v>838</v>
      </c>
      <c r="R84" s="1" t="s">
        <v>231</v>
      </c>
      <c r="S84" s="28" t="s">
        <v>440</v>
      </c>
    </row>
    <row r="85" spans="1:19" ht="60" customHeight="1">
      <c r="A85" s="6" t="str">
        <f>VLOOKUP([1]Worksheet!D171,[1]Worksheet!$X$7:Y$16,2,FALSE)</f>
        <v>技能研習類</v>
      </c>
      <c r="B85" s="24" t="s">
        <v>233</v>
      </c>
      <c r="C85" s="5" t="s">
        <v>802</v>
      </c>
      <c r="D85" s="9" t="str">
        <f t="shared" si="37"/>
        <v>107</v>
      </c>
      <c r="E85" s="9" t="str">
        <f t="shared" si="38"/>
        <v>01</v>
      </c>
      <c r="F85" s="9" t="str">
        <f t="shared" si="39"/>
        <v>25</v>
      </c>
      <c r="G85" s="9" t="str">
        <f t="shared" si="40"/>
        <v>107</v>
      </c>
      <c r="H85" s="9" t="str">
        <f t="shared" si="41"/>
        <v>01</v>
      </c>
      <c r="I85" s="9" t="str">
        <f t="shared" si="42"/>
        <v>31</v>
      </c>
      <c r="J85" s="3" t="s">
        <v>138</v>
      </c>
      <c r="K85" s="1" t="s">
        <v>230</v>
      </c>
      <c r="L85" s="12" t="s">
        <v>135</v>
      </c>
      <c r="M85" s="13">
        <v>1500</v>
      </c>
      <c r="N85" s="5" t="s">
        <v>753</v>
      </c>
      <c r="O85" s="12" t="s">
        <v>754</v>
      </c>
      <c r="P85" s="1" t="s">
        <v>229</v>
      </c>
      <c r="Q85" s="1" t="s">
        <v>838</v>
      </c>
      <c r="R85" s="1" t="s">
        <v>231</v>
      </c>
      <c r="S85" s="28" t="s">
        <v>440</v>
      </c>
    </row>
    <row r="86" spans="1:19" ht="60" customHeight="1">
      <c r="A86" s="6" t="str">
        <f>VLOOKUP([1]Worksheet!D172,[1]Worksheet!$X$7:Y$16,2,FALSE)</f>
        <v>技能研習類</v>
      </c>
      <c r="B86" s="24" t="s">
        <v>234</v>
      </c>
      <c r="C86" s="5" t="s">
        <v>802</v>
      </c>
      <c r="D86" s="9" t="str">
        <f t="shared" si="37"/>
        <v>107</v>
      </c>
      <c r="E86" s="9" t="str">
        <f t="shared" si="38"/>
        <v>01</v>
      </c>
      <c r="F86" s="9" t="str">
        <f t="shared" si="39"/>
        <v>25</v>
      </c>
      <c r="G86" s="9" t="str">
        <f t="shared" si="40"/>
        <v>107</v>
      </c>
      <c r="H86" s="9" t="str">
        <f t="shared" si="41"/>
        <v>01</v>
      </c>
      <c r="I86" s="9" t="str">
        <f t="shared" si="42"/>
        <v>31</v>
      </c>
      <c r="J86" s="3" t="s">
        <v>138</v>
      </c>
      <c r="K86" s="1" t="s">
        <v>230</v>
      </c>
      <c r="L86" s="12" t="s">
        <v>135</v>
      </c>
      <c r="M86" s="13">
        <v>850</v>
      </c>
      <c r="N86" s="5" t="s">
        <v>753</v>
      </c>
      <c r="O86" s="12" t="s">
        <v>754</v>
      </c>
      <c r="P86" s="1" t="s">
        <v>229</v>
      </c>
      <c r="Q86" s="1" t="s">
        <v>838</v>
      </c>
      <c r="R86" s="1" t="s">
        <v>231</v>
      </c>
      <c r="S86" s="28" t="s">
        <v>440</v>
      </c>
    </row>
    <row r="87" spans="1:19" ht="60" customHeight="1">
      <c r="A87" s="6" t="str">
        <f>VLOOKUP([1]Worksheet!D187,[1]Worksheet!$X$7:Y$16,2,FALSE)</f>
        <v>體育競賽類</v>
      </c>
      <c r="B87" s="24" t="s">
        <v>238</v>
      </c>
      <c r="C87" s="5" t="s">
        <v>912</v>
      </c>
      <c r="D87" s="9" t="str">
        <f t="shared" si="37"/>
        <v>107</v>
      </c>
      <c r="E87" s="9" t="str">
        <f t="shared" si="38"/>
        <v>01</v>
      </c>
      <c r="F87" s="9" t="str">
        <f t="shared" si="39"/>
        <v>25</v>
      </c>
      <c r="G87" s="9" t="str">
        <f t="shared" si="40"/>
        <v>107</v>
      </c>
      <c r="H87" s="9" t="str">
        <f t="shared" si="41"/>
        <v>02</v>
      </c>
      <c r="I87" s="9" t="str">
        <f t="shared" si="42"/>
        <v>02</v>
      </c>
      <c r="J87" s="3" t="s">
        <v>143</v>
      </c>
      <c r="K87" s="1" t="s">
        <v>982</v>
      </c>
      <c r="L87" s="12" t="s">
        <v>135</v>
      </c>
      <c r="M87" s="13">
        <v>1575</v>
      </c>
      <c r="N87" s="5" t="s">
        <v>753</v>
      </c>
      <c r="O87" s="12" t="s">
        <v>754</v>
      </c>
      <c r="P87" s="1" t="s">
        <v>573</v>
      </c>
      <c r="Q87" s="1" t="s">
        <v>765</v>
      </c>
      <c r="R87" s="1" t="s">
        <v>668</v>
      </c>
      <c r="S87" s="28" t="s">
        <v>44</v>
      </c>
    </row>
    <row r="88" spans="1:19" ht="60" customHeight="1">
      <c r="A88" s="6" t="str">
        <f>VLOOKUP([1]Worksheet!D189,[1]Worksheet!$X$7:Y$16,2,FALSE)</f>
        <v>體育競賽類</v>
      </c>
      <c r="B88" s="24" t="s">
        <v>145</v>
      </c>
      <c r="C88" s="5" t="s">
        <v>802</v>
      </c>
      <c r="D88" s="9" t="str">
        <f t="shared" si="37"/>
        <v>107</v>
      </c>
      <c r="E88" s="9" t="str">
        <f t="shared" si="38"/>
        <v>01</v>
      </c>
      <c r="F88" s="9" t="str">
        <f t="shared" si="39"/>
        <v>25</v>
      </c>
      <c r="G88" s="9" t="str">
        <f t="shared" si="40"/>
        <v>107</v>
      </c>
      <c r="H88" s="9" t="str">
        <f t="shared" si="41"/>
        <v>01</v>
      </c>
      <c r="I88" s="9" t="str">
        <f t="shared" si="42"/>
        <v>31</v>
      </c>
      <c r="J88" s="3" t="s">
        <v>240</v>
      </c>
      <c r="K88" s="1" t="s">
        <v>241</v>
      </c>
      <c r="L88" s="12" t="s">
        <v>135</v>
      </c>
      <c r="M88" s="13">
        <v>536</v>
      </c>
      <c r="N88" s="2" t="s">
        <v>984</v>
      </c>
      <c r="O88" s="5" t="s">
        <v>971</v>
      </c>
      <c r="P88" s="1" t="s">
        <v>239</v>
      </c>
      <c r="Q88" s="1" t="s">
        <v>766</v>
      </c>
      <c r="R88" s="1" t="s">
        <v>669</v>
      </c>
      <c r="S88" s="28" t="s">
        <v>134</v>
      </c>
    </row>
    <row r="89" spans="1:19" ht="60" customHeight="1">
      <c r="A89" s="6" t="str">
        <f>VLOOKUP([1]Worksheet!D190,[1]Worksheet!$X$7:Y$16,2,FALSE)</f>
        <v>體育競賽類</v>
      </c>
      <c r="B89" s="24" t="s">
        <v>242</v>
      </c>
      <c r="C89" s="5" t="s">
        <v>802</v>
      </c>
      <c r="D89" s="9" t="str">
        <f t="shared" si="37"/>
        <v>107</v>
      </c>
      <c r="E89" s="9" t="str">
        <f t="shared" si="38"/>
        <v>01</v>
      </c>
      <c r="F89" s="9" t="str">
        <f t="shared" si="39"/>
        <v>25</v>
      </c>
      <c r="G89" s="9" t="str">
        <f t="shared" si="40"/>
        <v>107</v>
      </c>
      <c r="H89" s="9" t="str">
        <f t="shared" si="41"/>
        <v>01</v>
      </c>
      <c r="I89" s="9" t="str">
        <f t="shared" si="42"/>
        <v>31</v>
      </c>
      <c r="J89" s="3" t="s">
        <v>240</v>
      </c>
      <c r="K89" s="1" t="s">
        <v>241</v>
      </c>
      <c r="L89" s="12" t="s">
        <v>135</v>
      </c>
      <c r="M89" s="13">
        <v>536</v>
      </c>
      <c r="N89" s="2" t="s">
        <v>984</v>
      </c>
      <c r="O89" s="5" t="s">
        <v>971</v>
      </c>
      <c r="P89" s="1" t="s">
        <v>239</v>
      </c>
      <c r="Q89" s="1" t="s">
        <v>767</v>
      </c>
      <c r="R89" s="1" t="s">
        <v>669</v>
      </c>
      <c r="S89" s="28" t="s">
        <v>134</v>
      </c>
    </row>
    <row r="90" spans="1:19" ht="60" customHeight="1">
      <c r="A90" s="6" t="str">
        <f>VLOOKUP([1]Worksheet!D191,[1]Worksheet!$X$7:Y$16,2,FALSE)</f>
        <v>體育競賽類</v>
      </c>
      <c r="B90" s="24" t="s">
        <v>243</v>
      </c>
      <c r="C90" s="5" t="s">
        <v>802</v>
      </c>
      <c r="D90" s="9" t="str">
        <f t="shared" si="37"/>
        <v>107</v>
      </c>
      <c r="E90" s="9" t="str">
        <f t="shared" si="38"/>
        <v>01</v>
      </c>
      <c r="F90" s="9" t="str">
        <f t="shared" si="39"/>
        <v>25</v>
      </c>
      <c r="G90" s="9" t="str">
        <f t="shared" si="40"/>
        <v>107</v>
      </c>
      <c r="H90" s="9" t="str">
        <f t="shared" si="41"/>
        <v>01</v>
      </c>
      <c r="I90" s="9" t="str">
        <f t="shared" si="42"/>
        <v>31</v>
      </c>
      <c r="J90" s="3" t="s">
        <v>240</v>
      </c>
      <c r="K90" s="1" t="s">
        <v>241</v>
      </c>
      <c r="L90" s="12" t="s">
        <v>135</v>
      </c>
      <c r="M90" s="13">
        <v>536</v>
      </c>
      <c r="N90" s="2" t="s">
        <v>984</v>
      </c>
      <c r="O90" s="5" t="s">
        <v>971</v>
      </c>
      <c r="P90" s="1" t="s">
        <v>239</v>
      </c>
      <c r="Q90" s="1" t="s">
        <v>767</v>
      </c>
      <c r="R90" s="1" t="s">
        <v>669</v>
      </c>
      <c r="S90" s="28" t="s">
        <v>134</v>
      </c>
    </row>
    <row r="91" spans="1:19" ht="60" customHeight="1">
      <c r="A91" s="6" t="str">
        <f>VLOOKUP([1]Worksheet!D192,[1]Worksheet!$X$7:Y$16,2,FALSE)</f>
        <v>體育競賽類</v>
      </c>
      <c r="B91" s="24" t="s">
        <v>244</v>
      </c>
      <c r="C91" s="5" t="s">
        <v>802</v>
      </c>
      <c r="D91" s="9" t="str">
        <f t="shared" si="37"/>
        <v>107</v>
      </c>
      <c r="E91" s="9" t="str">
        <f t="shared" si="38"/>
        <v>01</v>
      </c>
      <c r="F91" s="9" t="str">
        <f t="shared" si="39"/>
        <v>25</v>
      </c>
      <c r="G91" s="9" t="str">
        <f t="shared" si="40"/>
        <v>107</v>
      </c>
      <c r="H91" s="9" t="str">
        <f t="shared" si="41"/>
        <v>01</v>
      </c>
      <c r="I91" s="9" t="str">
        <f t="shared" si="42"/>
        <v>31</v>
      </c>
      <c r="J91" s="3" t="s">
        <v>240</v>
      </c>
      <c r="K91" s="1" t="s">
        <v>241</v>
      </c>
      <c r="L91" s="12" t="s">
        <v>135</v>
      </c>
      <c r="M91" s="13">
        <v>536</v>
      </c>
      <c r="N91" s="2" t="s">
        <v>984</v>
      </c>
      <c r="O91" s="5" t="s">
        <v>971</v>
      </c>
      <c r="P91" s="1" t="s">
        <v>239</v>
      </c>
      <c r="Q91" s="1" t="s">
        <v>767</v>
      </c>
      <c r="R91" s="1" t="s">
        <v>669</v>
      </c>
      <c r="S91" s="28" t="s">
        <v>134</v>
      </c>
    </row>
    <row r="92" spans="1:19" ht="60" customHeight="1">
      <c r="A92" s="6" t="str">
        <f>VLOOKUP([1]Worksheet!D193,[1]Worksheet!$X$7:Y$16,2,FALSE)</f>
        <v>服務公益類</v>
      </c>
      <c r="B92" s="24" t="s">
        <v>245</v>
      </c>
      <c r="C92" s="5" t="s">
        <v>802</v>
      </c>
      <c r="D92" s="9" t="str">
        <f t="shared" si="37"/>
        <v>107</v>
      </c>
      <c r="E92" s="9" t="str">
        <f t="shared" si="38"/>
        <v>01</v>
      </c>
      <c r="F92" s="9" t="str">
        <f t="shared" si="39"/>
        <v>25</v>
      </c>
      <c r="G92" s="9" t="str">
        <f t="shared" si="40"/>
        <v>107</v>
      </c>
      <c r="H92" s="9" t="str">
        <f t="shared" si="41"/>
        <v>01</v>
      </c>
      <c r="I92" s="9" t="str">
        <f t="shared" si="42"/>
        <v>31</v>
      </c>
      <c r="J92" s="3" t="s">
        <v>240</v>
      </c>
      <c r="K92" s="1" t="s">
        <v>241</v>
      </c>
      <c r="L92" s="12" t="s">
        <v>135</v>
      </c>
      <c r="M92" s="13">
        <v>536</v>
      </c>
      <c r="N92" s="2" t="s">
        <v>984</v>
      </c>
      <c r="O92" s="5" t="s">
        <v>971</v>
      </c>
      <c r="P92" s="1" t="s">
        <v>239</v>
      </c>
      <c r="Q92" s="1" t="s">
        <v>767</v>
      </c>
      <c r="R92" s="1" t="s">
        <v>669</v>
      </c>
      <c r="S92" s="28" t="s">
        <v>134</v>
      </c>
    </row>
    <row r="93" spans="1:19" ht="60" customHeight="1">
      <c r="A93" s="6" t="str">
        <f>VLOOKUP([1]Worksheet!D194,[1]Worksheet!$X$7:Y$16,2,FALSE)</f>
        <v>服務公益類</v>
      </c>
      <c r="B93" s="24" t="s">
        <v>246</v>
      </c>
      <c r="C93" s="5" t="s">
        <v>802</v>
      </c>
      <c r="D93" s="9" t="str">
        <f t="shared" si="37"/>
        <v>107</v>
      </c>
      <c r="E93" s="9" t="str">
        <f t="shared" si="38"/>
        <v>01</v>
      </c>
      <c r="F93" s="9" t="str">
        <f t="shared" si="39"/>
        <v>25</v>
      </c>
      <c r="G93" s="9" t="str">
        <f t="shared" si="40"/>
        <v>107</v>
      </c>
      <c r="H93" s="9" t="str">
        <f t="shared" si="41"/>
        <v>01</v>
      </c>
      <c r="I93" s="9" t="str">
        <f t="shared" si="42"/>
        <v>31</v>
      </c>
      <c r="J93" s="3" t="s">
        <v>240</v>
      </c>
      <c r="K93" s="1" t="s">
        <v>241</v>
      </c>
      <c r="L93" s="12" t="s">
        <v>135</v>
      </c>
      <c r="M93" s="13">
        <v>536</v>
      </c>
      <c r="N93" s="2" t="s">
        <v>984</v>
      </c>
      <c r="O93" s="5" t="s">
        <v>971</v>
      </c>
      <c r="P93" s="1" t="s">
        <v>239</v>
      </c>
      <c r="Q93" s="1" t="s">
        <v>767</v>
      </c>
      <c r="R93" s="1" t="s">
        <v>669</v>
      </c>
      <c r="S93" s="28" t="s">
        <v>134</v>
      </c>
    </row>
    <row r="94" spans="1:19" ht="60" customHeight="1">
      <c r="A94" s="6" t="str">
        <f>VLOOKUP([1]Worksheet!D195,[1]Worksheet!$X$7:Y$16,2,FALSE)</f>
        <v>休閒活動類</v>
      </c>
      <c r="B94" s="24" t="s">
        <v>247</v>
      </c>
      <c r="C94" s="5" t="s">
        <v>802</v>
      </c>
      <c r="D94" s="9" t="str">
        <f t="shared" si="37"/>
        <v>107</v>
      </c>
      <c r="E94" s="9" t="str">
        <f t="shared" si="38"/>
        <v>01</v>
      </c>
      <c r="F94" s="9" t="str">
        <f t="shared" si="39"/>
        <v>25</v>
      </c>
      <c r="G94" s="9" t="str">
        <f t="shared" si="40"/>
        <v>107</v>
      </c>
      <c r="H94" s="9" t="str">
        <f t="shared" si="41"/>
        <v>01</v>
      </c>
      <c r="I94" s="9" t="str">
        <f t="shared" si="42"/>
        <v>31</v>
      </c>
      <c r="J94" s="3" t="s">
        <v>240</v>
      </c>
      <c r="K94" s="1" t="s">
        <v>241</v>
      </c>
      <c r="L94" s="12" t="s">
        <v>135</v>
      </c>
      <c r="M94" s="13">
        <v>536</v>
      </c>
      <c r="N94" s="2" t="s">
        <v>984</v>
      </c>
      <c r="O94" s="5" t="s">
        <v>971</v>
      </c>
      <c r="P94" s="1" t="s">
        <v>239</v>
      </c>
      <c r="Q94" s="1" t="s">
        <v>767</v>
      </c>
      <c r="R94" s="1" t="s">
        <v>669</v>
      </c>
      <c r="S94" s="28" t="s">
        <v>432</v>
      </c>
    </row>
    <row r="95" spans="1:19" ht="60" customHeight="1">
      <c r="A95" s="6" t="str">
        <f>VLOOKUP([1]Worksheet!D196,[1]Worksheet!$X$7:Y$16,2,FALSE)</f>
        <v>體育競賽類</v>
      </c>
      <c r="B95" s="24" t="s">
        <v>238</v>
      </c>
      <c r="C95" s="5" t="s">
        <v>815</v>
      </c>
      <c r="D95" s="9" t="str">
        <f t="shared" si="37"/>
        <v>107</v>
      </c>
      <c r="E95" s="9" t="str">
        <f t="shared" si="38"/>
        <v>01</v>
      </c>
      <c r="F95" s="9" t="str">
        <f t="shared" si="39"/>
        <v>25</v>
      </c>
      <c r="G95" s="9" t="str">
        <f t="shared" si="40"/>
        <v>107</v>
      </c>
      <c r="H95" s="9" t="str">
        <f t="shared" si="41"/>
        <v>01</v>
      </c>
      <c r="I95" s="9" t="str">
        <f t="shared" si="42"/>
        <v>31</v>
      </c>
      <c r="J95" s="3" t="s">
        <v>138</v>
      </c>
      <c r="K95" s="1" t="s">
        <v>248</v>
      </c>
      <c r="L95" s="12" t="s">
        <v>135</v>
      </c>
      <c r="M95" s="13">
        <v>900</v>
      </c>
      <c r="N95" s="2" t="s">
        <v>712</v>
      </c>
      <c r="O95" s="12" t="s">
        <v>754</v>
      </c>
      <c r="P95" s="1" t="s">
        <v>248</v>
      </c>
      <c r="Q95" s="1" t="s">
        <v>768</v>
      </c>
      <c r="R95" s="1" t="s">
        <v>670</v>
      </c>
      <c r="S95" s="28" t="s">
        <v>44</v>
      </c>
    </row>
    <row r="96" spans="1:19" ht="60" customHeight="1">
      <c r="A96" s="6" t="str">
        <f>VLOOKUP([1]Worksheet!D234,[1]Worksheet!$X$7:Y$16,2,FALSE)</f>
        <v>技能研習類</v>
      </c>
      <c r="B96" s="24" t="s">
        <v>252</v>
      </c>
      <c r="C96" s="5" t="s">
        <v>908</v>
      </c>
      <c r="D96" s="9" t="str">
        <f t="shared" si="37"/>
        <v>107</v>
      </c>
      <c r="E96" s="9" t="str">
        <f t="shared" si="38"/>
        <v>01</v>
      </c>
      <c r="F96" s="9" t="str">
        <f t="shared" si="39"/>
        <v>29</v>
      </c>
      <c r="G96" s="9" t="str">
        <f t="shared" si="40"/>
        <v>107</v>
      </c>
      <c r="H96" s="9" t="str">
        <f t="shared" si="41"/>
        <v>01</v>
      </c>
      <c r="I96" s="9" t="str">
        <f t="shared" si="42"/>
        <v>31</v>
      </c>
      <c r="J96" s="3" t="s">
        <v>171</v>
      </c>
      <c r="K96" s="1" t="s">
        <v>251</v>
      </c>
      <c r="L96" s="12" t="s">
        <v>135</v>
      </c>
      <c r="M96" s="13">
        <v>400</v>
      </c>
      <c r="N96" s="5" t="s">
        <v>753</v>
      </c>
      <c r="O96" s="12" t="s">
        <v>754</v>
      </c>
      <c r="P96" s="1" t="s">
        <v>251</v>
      </c>
      <c r="Q96" s="1" t="s">
        <v>769</v>
      </c>
      <c r="R96" s="1" t="s">
        <v>671</v>
      </c>
      <c r="S96" s="28" t="s">
        <v>44</v>
      </c>
    </row>
    <row r="97" spans="1:19" ht="60" customHeight="1">
      <c r="A97" s="6" t="str">
        <f>VLOOKUP([1]Worksheet!D235,[1]Worksheet!$X$7:Y$16,2,FALSE)</f>
        <v>休閒活動類</v>
      </c>
      <c r="B97" s="24" t="s">
        <v>253</v>
      </c>
      <c r="C97" s="5" t="s">
        <v>820</v>
      </c>
      <c r="D97" s="9" t="str">
        <f t="shared" si="37"/>
        <v>107</v>
      </c>
      <c r="E97" s="9" t="str">
        <f t="shared" si="38"/>
        <v>01</v>
      </c>
      <c r="F97" s="9" t="str">
        <f t="shared" si="39"/>
        <v>25</v>
      </c>
      <c r="G97" s="9" t="str">
        <f t="shared" si="40"/>
        <v>107</v>
      </c>
      <c r="H97" s="9" t="str">
        <f t="shared" si="41"/>
        <v>01</v>
      </c>
      <c r="I97" s="9" t="str">
        <f t="shared" si="42"/>
        <v>27</v>
      </c>
      <c r="J97" s="3" t="s">
        <v>254</v>
      </c>
      <c r="K97" s="1" t="s">
        <v>251</v>
      </c>
      <c r="L97" s="12" t="s">
        <v>135</v>
      </c>
      <c r="M97" s="13">
        <v>350</v>
      </c>
      <c r="N97" s="5" t="s">
        <v>753</v>
      </c>
      <c r="O97" s="12" t="s">
        <v>754</v>
      </c>
      <c r="P97" s="1" t="s">
        <v>251</v>
      </c>
      <c r="Q97" s="1" t="s">
        <v>839</v>
      </c>
      <c r="R97" s="1" t="s">
        <v>1028</v>
      </c>
      <c r="S97" s="28" t="s">
        <v>44</v>
      </c>
    </row>
    <row r="98" spans="1:19" ht="60" customHeight="1">
      <c r="A98" s="6" t="str">
        <f>VLOOKUP([1]Worksheet!D236,[1]Worksheet!$X$7:Y$16,2,FALSE)</f>
        <v>技能研習類</v>
      </c>
      <c r="B98" s="24" t="s">
        <v>256</v>
      </c>
      <c r="C98" s="5" t="s">
        <v>914</v>
      </c>
      <c r="D98" s="9" t="str">
        <f t="shared" si="37"/>
        <v>107</v>
      </c>
      <c r="E98" s="9" t="str">
        <f t="shared" si="38"/>
        <v>01</v>
      </c>
      <c r="F98" s="9" t="str">
        <f t="shared" si="39"/>
        <v>30</v>
      </c>
      <c r="G98" s="9" t="str">
        <f t="shared" si="40"/>
        <v>107</v>
      </c>
      <c r="H98" s="9" t="str">
        <f t="shared" si="41"/>
        <v>02</v>
      </c>
      <c r="I98" s="9" t="str">
        <f t="shared" si="42"/>
        <v>06</v>
      </c>
      <c r="J98" s="3" t="s">
        <v>257</v>
      </c>
      <c r="K98" s="1" t="s">
        <v>255</v>
      </c>
      <c r="L98" s="12" t="s">
        <v>135</v>
      </c>
      <c r="M98" s="13">
        <v>3000</v>
      </c>
      <c r="N98" s="2" t="s">
        <v>152</v>
      </c>
      <c r="O98" s="12" t="s">
        <v>754</v>
      </c>
      <c r="P98" s="1" t="s">
        <v>255</v>
      </c>
      <c r="Q98" s="1" t="s">
        <v>672</v>
      </c>
      <c r="R98" s="1" t="s">
        <v>673</v>
      </c>
      <c r="S98" s="28" t="s">
        <v>44</v>
      </c>
    </row>
    <row r="99" spans="1:19" ht="60" customHeight="1">
      <c r="A99" s="6" t="str">
        <f>VLOOKUP([1]Worksheet!D249,[1]Worksheet!$X$7:Y$16,2,FALSE)</f>
        <v>體育競賽類</v>
      </c>
      <c r="B99" s="24" t="s">
        <v>259</v>
      </c>
      <c r="C99" s="5" t="s">
        <v>802</v>
      </c>
      <c r="D99" s="9" t="str">
        <f t="shared" ref="D99:D117" si="43">MID(J99,1,3)</f>
        <v>107</v>
      </c>
      <c r="E99" s="9" t="str">
        <f t="shared" ref="E99:E117" si="44">MID(J99,5,2)</f>
        <v>01</v>
      </c>
      <c r="F99" s="9" t="str">
        <f t="shared" ref="F99:F117" si="45">MID(J99,8,2)</f>
        <v>25</v>
      </c>
      <c r="G99" s="9" t="str">
        <f t="shared" ref="G99:G117" si="46">MID(J99,11,3)</f>
        <v>107</v>
      </c>
      <c r="H99" s="9" t="str">
        <f t="shared" ref="H99:H117" si="47">MID(J99,15,2)</f>
        <v>02</v>
      </c>
      <c r="I99" s="9" t="str">
        <f t="shared" ref="I99:I117" si="48">MID(J99,18,2)</f>
        <v>14</v>
      </c>
      <c r="J99" s="3" t="s">
        <v>200</v>
      </c>
      <c r="K99" s="1" t="s">
        <v>258</v>
      </c>
      <c r="L99" s="12" t="s">
        <v>135</v>
      </c>
      <c r="M99" s="13">
        <v>4000</v>
      </c>
      <c r="N99" s="2" t="s">
        <v>963</v>
      </c>
      <c r="O99" s="12" t="s">
        <v>754</v>
      </c>
      <c r="P99" s="1" t="s">
        <v>258</v>
      </c>
      <c r="Q99" s="1" t="s">
        <v>674</v>
      </c>
      <c r="R99" s="1" t="s">
        <v>770</v>
      </c>
      <c r="S99" s="28" t="s">
        <v>44</v>
      </c>
    </row>
    <row r="100" spans="1:19" ht="60" customHeight="1">
      <c r="A100" s="6" t="str">
        <f>VLOOKUP([1]Worksheet!D250,[1]Worksheet!$X$7:Y$16,2,FALSE)</f>
        <v>體育競賽類</v>
      </c>
      <c r="B100" s="24" t="s">
        <v>260</v>
      </c>
      <c r="C100" s="5" t="s">
        <v>802</v>
      </c>
      <c r="D100" s="9" t="str">
        <f t="shared" si="43"/>
        <v>107</v>
      </c>
      <c r="E100" s="9" t="str">
        <f t="shared" si="44"/>
        <v>01</v>
      </c>
      <c r="F100" s="9" t="str">
        <f t="shared" si="45"/>
        <v>25</v>
      </c>
      <c r="G100" s="9" t="str">
        <f t="shared" si="46"/>
        <v>107</v>
      </c>
      <c r="H100" s="9" t="str">
        <f t="shared" si="47"/>
        <v>02</v>
      </c>
      <c r="I100" s="9" t="str">
        <f t="shared" si="48"/>
        <v>14</v>
      </c>
      <c r="J100" s="3" t="s">
        <v>200</v>
      </c>
      <c r="K100" s="1" t="s">
        <v>258</v>
      </c>
      <c r="L100" s="12" t="s">
        <v>135</v>
      </c>
      <c r="M100" s="13">
        <v>4000</v>
      </c>
      <c r="N100" s="2" t="s">
        <v>963</v>
      </c>
      <c r="O100" s="12" t="s">
        <v>754</v>
      </c>
      <c r="P100" s="1" t="s">
        <v>258</v>
      </c>
      <c r="Q100" s="1" t="s">
        <v>674</v>
      </c>
      <c r="R100" s="1" t="s">
        <v>770</v>
      </c>
      <c r="S100" s="28" t="s">
        <v>44</v>
      </c>
    </row>
    <row r="101" spans="1:19" ht="60" customHeight="1">
      <c r="A101" s="6" t="str">
        <f>VLOOKUP([1]Worksheet!D251,[1]Worksheet!$X$7:Y$16,2,FALSE)</f>
        <v>體育競賽類</v>
      </c>
      <c r="B101" s="24" t="s">
        <v>261</v>
      </c>
      <c r="C101" s="5" t="s">
        <v>808</v>
      </c>
      <c r="D101" s="9" t="str">
        <f t="shared" si="43"/>
        <v>107</v>
      </c>
      <c r="E101" s="9" t="str">
        <f t="shared" si="44"/>
        <v>01</v>
      </c>
      <c r="F101" s="9" t="str">
        <f t="shared" si="45"/>
        <v>25</v>
      </c>
      <c r="G101" s="9" t="str">
        <f t="shared" si="46"/>
        <v>107</v>
      </c>
      <c r="H101" s="9" t="str">
        <f t="shared" si="47"/>
        <v>02</v>
      </c>
      <c r="I101" s="9" t="str">
        <f t="shared" si="48"/>
        <v>14</v>
      </c>
      <c r="J101" s="3" t="s">
        <v>200</v>
      </c>
      <c r="K101" s="1" t="s">
        <v>258</v>
      </c>
      <c r="L101" s="12" t="s">
        <v>135</v>
      </c>
      <c r="M101" s="13">
        <v>3000</v>
      </c>
      <c r="N101" s="2" t="s">
        <v>963</v>
      </c>
      <c r="O101" s="12" t="s">
        <v>754</v>
      </c>
      <c r="P101" s="1" t="s">
        <v>258</v>
      </c>
      <c r="Q101" s="1" t="s">
        <v>674</v>
      </c>
      <c r="R101" s="1" t="s">
        <v>770</v>
      </c>
      <c r="S101" s="28" t="s">
        <v>44</v>
      </c>
    </row>
    <row r="102" spans="1:19" ht="60" customHeight="1">
      <c r="A102" s="6" t="str">
        <f>VLOOKUP([1]Worksheet!D252,[1]Worksheet!$X$7:Y$16,2,FALSE)</f>
        <v>體育競賽類</v>
      </c>
      <c r="B102" s="24" t="s">
        <v>262</v>
      </c>
      <c r="C102" s="5" t="s">
        <v>802</v>
      </c>
      <c r="D102" s="9" t="str">
        <f t="shared" si="43"/>
        <v>107</v>
      </c>
      <c r="E102" s="9" t="str">
        <f t="shared" si="44"/>
        <v>01</v>
      </c>
      <c r="F102" s="9" t="str">
        <f t="shared" si="45"/>
        <v>25</v>
      </c>
      <c r="G102" s="9" t="str">
        <f t="shared" si="46"/>
        <v>107</v>
      </c>
      <c r="H102" s="9" t="str">
        <f t="shared" si="47"/>
        <v>02</v>
      </c>
      <c r="I102" s="9" t="str">
        <f t="shared" si="48"/>
        <v>14</v>
      </c>
      <c r="J102" s="3" t="s">
        <v>200</v>
      </c>
      <c r="K102" s="1" t="s">
        <v>258</v>
      </c>
      <c r="L102" s="12" t="s">
        <v>135</v>
      </c>
      <c r="M102" s="13">
        <v>3000</v>
      </c>
      <c r="N102" s="2" t="s">
        <v>963</v>
      </c>
      <c r="O102" s="12" t="s">
        <v>754</v>
      </c>
      <c r="P102" s="1" t="s">
        <v>258</v>
      </c>
      <c r="Q102" s="1" t="s">
        <v>674</v>
      </c>
      <c r="R102" s="1" t="s">
        <v>770</v>
      </c>
      <c r="S102" s="28" t="s">
        <v>44</v>
      </c>
    </row>
    <row r="103" spans="1:19" ht="60" customHeight="1">
      <c r="A103" s="6" t="str">
        <f>VLOOKUP([1]Worksheet!D253,[1]Worksheet!$X$7:Y$16,2,FALSE)</f>
        <v>體育競賽類</v>
      </c>
      <c r="B103" s="24" t="s">
        <v>263</v>
      </c>
      <c r="C103" s="5" t="s">
        <v>801</v>
      </c>
      <c r="D103" s="9" t="str">
        <f t="shared" si="43"/>
        <v>107</v>
      </c>
      <c r="E103" s="9" t="str">
        <f t="shared" si="44"/>
        <v>01</v>
      </c>
      <c r="F103" s="9" t="str">
        <f t="shared" si="45"/>
        <v>25</v>
      </c>
      <c r="G103" s="9" t="str">
        <f t="shared" si="46"/>
        <v>107</v>
      </c>
      <c r="H103" s="9" t="str">
        <f t="shared" si="47"/>
        <v>02</v>
      </c>
      <c r="I103" s="9" t="str">
        <f t="shared" si="48"/>
        <v>14</v>
      </c>
      <c r="J103" s="3" t="s">
        <v>200</v>
      </c>
      <c r="K103" s="1" t="s">
        <v>258</v>
      </c>
      <c r="L103" s="12" t="s">
        <v>135</v>
      </c>
      <c r="M103" s="13">
        <v>3000</v>
      </c>
      <c r="N103" s="2" t="s">
        <v>964</v>
      </c>
      <c r="O103" s="12" t="s">
        <v>754</v>
      </c>
      <c r="P103" s="1" t="s">
        <v>258</v>
      </c>
      <c r="Q103" s="1" t="s">
        <v>674</v>
      </c>
      <c r="R103" s="1" t="s">
        <v>770</v>
      </c>
      <c r="S103" s="28" t="s">
        <v>44</v>
      </c>
    </row>
    <row r="104" spans="1:19" ht="60" customHeight="1">
      <c r="A104" s="6" t="str">
        <f>VLOOKUP([1]Worksheet!D254,[1]Worksheet!$X$7:Y$16,2,FALSE)</f>
        <v>技能研習類</v>
      </c>
      <c r="B104" s="24" t="s">
        <v>264</v>
      </c>
      <c r="C104" s="5" t="s">
        <v>801</v>
      </c>
      <c r="D104" s="9" t="str">
        <f t="shared" si="43"/>
        <v>107</v>
      </c>
      <c r="E104" s="9" t="str">
        <f t="shared" si="44"/>
        <v>01</v>
      </c>
      <c r="F104" s="9" t="str">
        <f t="shared" si="45"/>
        <v>25</v>
      </c>
      <c r="G104" s="9" t="str">
        <f t="shared" si="46"/>
        <v>107</v>
      </c>
      <c r="H104" s="9" t="str">
        <f t="shared" si="47"/>
        <v>02</v>
      </c>
      <c r="I104" s="9" t="str">
        <f t="shared" si="48"/>
        <v>02</v>
      </c>
      <c r="J104" s="3" t="s">
        <v>143</v>
      </c>
      <c r="K104" s="1" t="s">
        <v>258</v>
      </c>
      <c r="L104" s="12" t="s">
        <v>135</v>
      </c>
      <c r="M104" s="13">
        <v>1200</v>
      </c>
      <c r="N104" s="2" t="s">
        <v>963</v>
      </c>
      <c r="O104" s="12" t="s">
        <v>754</v>
      </c>
      <c r="P104" s="1" t="s">
        <v>258</v>
      </c>
      <c r="Q104" s="1" t="s">
        <v>675</v>
      </c>
      <c r="R104" s="1" t="s">
        <v>770</v>
      </c>
      <c r="S104" s="28" t="s">
        <v>44</v>
      </c>
    </row>
    <row r="105" spans="1:19" ht="60" customHeight="1">
      <c r="A105" s="6" t="str">
        <f>VLOOKUP([1]Worksheet!D255,[1]Worksheet!$X$7:Y$16,2,FALSE)</f>
        <v>休閒活動類</v>
      </c>
      <c r="B105" s="24" t="s">
        <v>265</v>
      </c>
      <c r="C105" s="5" t="s">
        <v>801</v>
      </c>
      <c r="D105" s="9" t="str">
        <f t="shared" si="43"/>
        <v>107</v>
      </c>
      <c r="E105" s="9" t="str">
        <f t="shared" si="44"/>
        <v>01</v>
      </c>
      <c r="F105" s="9" t="str">
        <f t="shared" si="45"/>
        <v>25</v>
      </c>
      <c r="G105" s="9" t="str">
        <f t="shared" si="46"/>
        <v>107</v>
      </c>
      <c r="H105" s="9" t="str">
        <f t="shared" si="47"/>
        <v>02</v>
      </c>
      <c r="I105" s="9" t="str">
        <f t="shared" si="48"/>
        <v>02</v>
      </c>
      <c r="J105" s="3" t="s">
        <v>143</v>
      </c>
      <c r="K105" s="1" t="s">
        <v>258</v>
      </c>
      <c r="L105" s="12" t="s">
        <v>135</v>
      </c>
      <c r="M105" s="13">
        <v>1200</v>
      </c>
      <c r="N105" s="2" t="s">
        <v>963</v>
      </c>
      <c r="O105" s="12" t="s">
        <v>754</v>
      </c>
      <c r="P105" s="1" t="s">
        <v>258</v>
      </c>
      <c r="Q105" s="1" t="s">
        <v>675</v>
      </c>
      <c r="R105" s="1" t="s">
        <v>770</v>
      </c>
      <c r="S105" s="28" t="s">
        <v>44</v>
      </c>
    </row>
    <row r="106" spans="1:19" ht="60" customHeight="1">
      <c r="A106" s="6" t="str">
        <f>VLOOKUP([1]Worksheet!D256,[1]Worksheet!$X$7:Y$16,2,FALSE)</f>
        <v>技能研習類</v>
      </c>
      <c r="B106" s="24" t="s">
        <v>266</v>
      </c>
      <c r="C106" s="5" t="s">
        <v>801</v>
      </c>
      <c r="D106" s="9" t="str">
        <f t="shared" si="43"/>
        <v>107</v>
      </c>
      <c r="E106" s="9" t="str">
        <f t="shared" si="44"/>
        <v>01</v>
      </c>
      <c r="F106" s="9" t="str">
        <f t="shared" si="45"/>
        <v>29</v>
      </c>
      <c r="G106" s="9" t="str">
        <f t="shared" si="46"/>
        <v>107</v>
      </c>
      <c r="H106" s="9" t="str">
        <f t="shared" si="47"/>
        <v>02</v>
      </c>
      <c r="I106" s="9" t="str">
        <f t="shared" si="48"/>
        <v>02</v>
      </c>
      <c r="J106" s="3" t="s">
        <v>146</v>
      </c>
      <c r="K106" s="1" t="s">
        <v>258</v>
      </c>
      <c r="L106" s="12" t="s">
        <v>135</v>
      </c>
      <c r="M106" s="13">
        <v>1400</v>
      </c>
      <c r="N106" s="2" t="s">
        <v>963</v>
      </c>
      <c r="O106" s="12" t="s">
        <v>754</v>
      </c>
      <c r="P106" s="1" t="s">
        <v>258</v>
      </c>
      <c r="Q106" s="1" t="s">
        <v>675</v>
      </c>
      <c r="R106" s="1" t="s">
        <v>770</v>
      </c>
      <c r="S106" s="28" t="s">
        <v>44</v>
      </c>
    </row>
    <row r="107" spans="1:19" ht="60" customHeight="1">
      <c r="A107" s="6" t="str">
        <f>VLOOKUP([1]Worksheet!D257,[1]Worksheet!$X$7:Y$16,2,FALSE)</f>
        <v>體育競賽類</v>
      </c>
      <c r="B107" s="24" t="s">
        <v>166</v>
      </c>
      <c r="C107" s="5" t="s">
        <v>817</v>
      </c>
      <c r="D107" s="9" t="str">
        <f t="shared" si="43"/>
        <v>107</v>
      </c>
      <c r="E107" s="9" t="str">
        <f t="shared" si="44"/>
        <v>02</v>
      </c>
      <c r="F107" s="9" t="str">
        <f t="shared" si="45"/>
        <v>01</v>
      </c>
      <c r="G107" s="9" t="str">
        <f t="shared" si="46"/>
        <v>107</v>
      </c>
      <c r="H107" s="9" t="str">
        <f t="shared" si="47"/>
        <v>02</v>
      </c>
      <c r="I107" s="9" t="str">
        <f t="shared" si="48"/>
        <v>13</v>
      </c>
      <c r="J107" s="3" t="s">
        <v>267</v>
      </c>
      <c r="K107" s="1" t="s">
        <v>258</v>
      </c>
      <c r="L107" s="12" t="s">
        <v>135</v>
      </c>
      <c r="M107" s="13">
        <v>1400</v>
      </c>
      <c r="N107" s="2" t="s">
        <v>965</v>
      </c>
      <c r="O107" s="12" t="s">
        <v>754</v>
      </c>
      <c r="P107" s="1" t="s">
        <v>258</v>
      </c>
      <c r="Q107" s="1" t="s">
        <v>675</v>
      </c>
      <c r="R107" s="1" t="s">
        <v>770</v>
      </c>
      <c r="S107" s="28" t="s">
        <v>44</v>
      </c>
    </row>
    <row r="108" spans="1:19" ht="60" customHeight="1">
      <c r="A108" s="6" t="str">
        <f>VLOOKUP([1]Worksheet!D258,[1]Worksheet!$X$7:Y$16,2,FALSE)</f>
        <v>休閒活動類</v>
      </c>
      <c r="B108" s="24" t="s">
        <v>269</v>
      </c>
      <c r="C108" s="5" t="s">
        <v>811</v>
      </c>
      <c r="D108" s="9" t="str">
        <f t="shared" si="43"/>
        <v>107</v>
      </c>
      <c r="E108" s="9" t="str">
        <f t="shared" si="44"/>
        <v>01</v>
      </c>
      <c r="F108" s="9" t="str">
        <f t="shared" si="45"/>
        <v>29</v>
      </c>
      <c r="G108" s="9" t="str">
        <f t="shared" si="46"/>
        <v>107</v>
      </c>
      <c r="H108" s="9" t="str">
        <f t="shared" si="47"/>
        <v>02</v>
      </c>
      <c r="I108" s="9" t="str">
        <f t="shared" si="48"/>
        <v>02</v>
      </c>
      <c r="J108" s="3" t="s">
        <v>146</v>
      </c>
      <c r="K108" s="1" t="s">
        <v>270</v>
      </c>
      <c r="L108" s="12" t="s">
        <v>135</v>
      </c>
      <c r="M108" s="13">
        <v>1100</v>
      </c>
      <c r="N108" s="2" t="s">
        <v>271</v>
      </c>
      <c r="O108" s="5" t="s">
        <v>967</v>
      </c>
      <c r="P108" s="1" t="s">
        <v>268</v>
      </c>
      <c r="Q108" s="1" t="s">
        <v>676</v>
      </c>
      <c r="R108" s="1" t="s">
        <v>771</v>
      </c>
      <c r="S108" s="28" t="s">
        <v>44</v>
      </c>
    </row>
    <row r="109" spans="1:19" ht="60" customHeight="1">
      <c r="A109" s="6" t="str">
        <f>VLOOKUP([1]Worksheet!D261,[1]Worksheet!$X$7:Y$16,2,FALSE)</f>
        <v>體育競賽類</v>
      </c>
      <c r="B109" s="24" t="s">
        <v>273</v>
      </c>
      <c r="C109" s="5" t="s">
        <v>809</v>
      </c>
      <c r="D109" s="9" t="str">
        <f t="shared" si="43"/>
        <v>107</v>
      </c>
      <c r="E109" s="9" t="str">
        <f t="shared" si="44"/>
        <v>01</v>
      </c>
      <c r="F109" s="9" t="str">
        <f t="shared" si="45"/>
        <v>29</v>
      </c>
      <c r="G109" s="9" t="str">
        <f t="shared" si="46"/>
        <v>107</v>
      </c>
      <c r="H109" s="9" t="str">
        <f t="shared" si="47"/>
        <v>02</v>
      </c>
      <c r="I109" s="9" t="str">
        <f t="shared" si="48"/>
        <v>13</v>
      </c>
      <c r="J109" s="3" t="s">
        <v>274</v>
      </c>
      <c r="K109" s="1" t="s">
        <v>275</v>
      </c>
      <c r="L109" s="12" t="s">
        <v>139</v>
      </c>
      <c r="M109" s="13">
        <v>0</v>
      </c>
      <c r="N109" s="5" t="s">
        <v>753</v>
      </c>
      <c r="O109" s="12" t="s">
        <v>754</v>
      </c>
      <c r="P109" s="1" t="s">
        <v>272</v>
      </c>
      <c r="Q109" s="1" t="s">
        <v>677</v>
      </c>
      <c r="R109" s="1" t="s">
        <v>678</v>
      </c>
      <c r="S109" s="28" t="s">
        <v>44</v>
      </c>
    </row>
    <row r="110" spans="1:19" ht="60" customHeight="1">
      <c r="A110" s="6" t="str">
        <f>VLOOKUP([1]Worksheet!D262,[1]Worksheet!$X$7:Y$16,2,FALSE)</f>
        <v>體育競賽類</v>
      </c>
      <c r="B110" s="24" t="s">
        <v>238</v>
      </c>
      <c r="C110" s="5" t="s">
        <v>809</v>
      </c>
      <c r="D110" s="9" t="str">
        <f t="shared" si="43"/>
        <v>107</v>
      </c>
      <c r="E110" s="9" t="str">
        <f t="shared" si="44"/>
        <v>01</v>
      </c>
      <c r="F110" s="9" t="str">
        <f t="shared" si="45"/>
        <v>29</v>
      </c>
      <c r="G110" s="9" t="str">
        <f t="shared" si="46"/>
        <v>107</v>
      </c>
      <c r="H110" s="9" t="str">
        <f t="shared" si="47"/>
        <v>02</v>
      </c>
      <c r="I110" s="9" t="str">
        <f t="shared" si="48"/>
        <v>13</v>
      </c>
      <c r="J110" s="3" t="s">
        <v>274</v>
      </c>
      <c r="K110" s="1" t="s">
        <v>275</v>
      </c>
      <c r="L110" s="12" t="s">
        <v>139</v>
      </c>
      <c r="M110" s="13">
        <v>0</v>
      </c>
      <c r="N110" s="5" t="s">
        <v>753</v>
      </c>
      <c r="O110" s="12" t="s">
        <v>754</v>
      </c>
      <c r="P110" s="1" t="s">
        <v>272</v>
      </c>
      <c r="Q110" s="1" t="s">
        <v>677</v>
      </c>
      <c r="R110" s="1" t="s">
        <v>678</v>
      </c>
      <c r="S110" s="28" t="s">
        <v>44</v>
      </c>
    </row>
    <row r="111" spans="1:19" ht="60" customHeight="1">
      <c r="A111" s="6" t="str">
        <f>VLOOKUP([1]Worksheet!D263,[1]Worksheet!$X$7:Y$16,2,FALSE)</f>
        <v>體育競賽類</v>
      </c>
      <c r="B111" s="24" t="s">
        <v>276</v>
      </c>
      <c r="C111" s="5" t="s">
        <v>809</v>
      </c>
      <c r="D111" s="9" t="str">
        <f t="shared" si="43"/>
        <v>107</v>
      </c>
      <c r="E111" s="9" t="str">
        <f t="shared" si="44"/>
        <v>01</v>
      </c>
      <c r="F111" s="9" t="str">
        <f t="shared" si="45"/>
        <v>29</v>
      </c>
      <c r="G111" s="9" t="str">
        <f t="shared" si="46"/>
        <v>107</v>
      </c>
      <c r="H111" s="9" t="str">
        <f t="shared" si="47"/>
        <v>02</v>
      </c>
      <c r="I111" s="9" t="str">
        <f t="shared" si="48"/>
        <v>13</v>
      </c>
      <c r="J111" s="3" t="s">
        <v>274</v>
      </c>
      <c r="K111" s="1" t="s">
        <v>275</v>
      </c>
      <c r="L111" s="12" t="s">
        <v>139</v>
      </c>
      <c r="M111" s="13">
        <v>0</v>
      </c>
      <c r="N111" s="5" t="s">
        <v>753</v>
      </c>
      <c r="O111" s="12" t="s">
        <v>754</v>
      </c>
      <c r="P111" s="1" t="s">
        <v>272</v>
      </c>
      <c r="Q111" s="1" t="s">
        <v>677</v>
      </c>
      <c r="R111" s="1" t="s">
        <v>678</v>
      </c>
      <c r="S111" s="28" t="s">
        <v>44</v>
      </c>
    </row>
    <row r="112" spans="1:19" ht="60" customHeight="1">
      <c r="A112" s="6" t="str">
        <f>VLOOKUP([1]Worksheet!D292,[1]Worksheet!$X$7:Y$16,2,FALSE)</f>
        <v>體育競賽類</v>
      </c>
      <c r="B112" s="24" t="s">
        <v>235</v>
      </c>
      <c r="C112" s="5" t="s">
        <v>913</v>
      </c>
      <c r="D112" s="9" t="str">
        <f t="shared" si="43"/>
        <v>107</v>
      </c>
      <c r="E112" s="9" t="str">
        <f t="shared" si="44"/>
        <v>01</v>
      </c>
      <c r="F112" s="9" t="str">
        <f t="shared" si="45"/>
        <v>26</v>
      </c>
      <c r="G112" s="9" t="str">
        <f t="shared" si="46"/>
        <v>107</v>
      </c>
      <c r="H112" s="9" t="str">
        <f t="shared" si="47"/>
        <v>02</v>
      </c>
      <c r="I112" s="9" t="str">
        <f t="shared" si="48"/>
        <v>09</v>
      </c>
      <c r="J112" s="3" t="s">
        <v>279</v>
      </c>
      <c r="K112" s="1" t="s">
        <v>280</v>
      </c>
      <c r="L112" s="12" t="s">
        <v>135</v>
      </c>
      <c r="M112" s="13">
        <v>1000</v>
      </c>
      <c r="N112" s="2" t="s">
        <v>711</v>
      </c>
      <c r="O112" s="12" t="s">
        <v>754</v>
      </c>
      <c r="P112" s="1" t="s">
        <v>278</v>
      </c>
      <c r="Q112" s="1" t="s">
        <v>726</v>
      </c>
      <c r="R112" s="1" t="s">
        <v>773</v>
      </c>
      <c r="S112" s="28" t="s">
        <v>44</v>
      </c>
    </row>
    <row r="113" spans="1:19" ht="60" customHeight="1">
      <c r="A113" s="6" t="str">
        <f>VLOOKUP([1]Worksheet!D296,[1]Worksheet!$X$7:Y$16,2,FALSE)</f>
        <v>技能研習類</v>
      </c>
      <c r="B113" s="24" t="s">
        <v>282</v>
      </c>
      <c r="C113" s="5" t="s">
        <v>913</v>
      </c>
      <c r="D113" s="9" t="str">
        <f t="shared" si="43"/>
        <v>107</v>
      </c>
      <c r="E113" s="9" t="str">
        <f t="shared" si="44"/>
        <v>01</v>
      </c>
      <c r="F113" s="9" t="str">
        <f t="shared" si="45"/>
        <v>29</v>
      </c>
      <c r="G113" s="9" t="str">
        <f t="shared" si="46"/>
        <v>107</v>
      </c>
      <c r="H113" s="9" t="str">
        <f t="shared" si="47"/>
        <v>01</v>
      </c>
      <c r="I113" s="9" t="str">
        <f t="shared" si="48"/>
        <v>31</v>
      </c>
      <c r="J113" s="3" t="s">
        <v>171</v>
      </c>
      <c r="K113" s="1" t="s">
        <v>281</v>
      </c>
      <c r="L113" s="12" t="s">
        <v>135</v>
      </c>
      <c r="M113" s="13">
        <v>2400</v>
      </c>
      <c r="N113" s="5" t="s">
        <v>753</v>
      </c>
      <c r="O113" s="12" t="s">
        <v>754</v>
      </c>
      <c r="P113" s="1" t="s">
        <v>281</v>
      </c>
      <c r="Q113" s="1" t="s">
        <v>679</v>
      </c>
      <c r="R113" s="1" t="s">
        <v>680</v>
      </c>
      <c r="S113" s="28" t="s">
        <v>441</v>
      </c>
    </row>
    <row r="114" spans="1:19" ht="60" customHeight="1">
      <c r="A114" s="6" t="str">
        <f>VLOOKUP([1]Worksheet!D298,[1]Worksheet!$X$7:Y$16,2,FALSE)</f>
        <v>技能研習類</v>
      </c>
      <c r="B114" s="24" t="s">
        <v>283</v>
      </c>
      <c r="C114" s="5" t="s">
        <v>707</v>
      </c>
      <c r="D114" s="9" t="str">
        <f t="shared" si="43"/>
        <v>107</v>
      </c>
      <c r="E114" s="9" t="str">
        <f t="shared" si="44"/>
        <v>01</v>
      </c>
      <c r="F114" s="9" t="str">
        <f t="shared" si="45"/>
        <v>25</v>
      </c>
      <c r="G114" s="9" t="str">
        <f t="shared" si="46"/>
        <v>107</v>
      </c>
      <c r="H114" s="9" t="str">
        <f t="shared" si="47"/>
        <v>01</v>
      </c>
      <c r="I114" s="9" t="str">
        <f t="shared" si="48"/>
        <v>26</v>
      </c>
      <c r="J114" s="3" t="s">
        <v>157</v>
      </c>
      <c r="K114" s="1" t="s">
        <v>281</v>
      </c>
      <c r="L114" s="12" t="s">
        <v>139</v>
      </c>
      <c r="M114" s="13">
        <v>0</v>
      </c>
      <c r="N114" s="5" t="s">
        <v>753</v>
      </c>
      <c r="O114" s="12" t="s">
        <v>754</v>
      </c>
      <c r="P114" s="1" t="s">
        <v>281</v>
      </c>
      <c r="Q114" s="1" t="s">
        <v>681</v>
      </c>
      <c r="R114" s="1" t="s">
        <v>682</v>
      </c>
      <c r="S114" s="28" t="s">
        <v>441</v>
      </c>
    </row>
    <row r="115" spans="1:19" ht="60" customHeight="1">
      <c r="A115" s="6" t="str">
        <f>VLOOKUP([1]Worksheet!D300,[1]Worksheet!$X$7:Y$16,2,FALSE)</f>
        <v>體育競賽類</v>
      </c>
      <c r="B115" s="24" t="s">
        <v>285</v>
      </c>
      <c r="C115" s="5" t="s">
        <v>802</v>
      </c>
      <c r="D115" s="9" t="str">
        <f t="shared" si="43"/>
        <v>107</v>
      </c>
      <c r="E115" s="9" t="str">
        <f t="shared" si="44"/>
        <v>01</v>
      </c>
      <c r="F115" s="9" t="str">
        <f t="shared" si="45"/>
        <v>29</v>
      </c>
      <c r="G115" s="9" t="str">
        <f t="shared" si="46"/>
        <v>107</v>
      </c>
      <c r="H115" s="9" t="str">
        <f t="shared" si="47"/>
        <v>01</v>
      </c>
      <c r="I115" s="9" t="str">
        <f t="shared" si="48"/>
        <v>30</v>
      </c>
      <c r="J115" s="3" t="s">
        <v>195</v>
      </c>
      <c r="K115" s="1" t="s">
        <v>284</v>
      </c>
      <c r="L115" s="12" t="s">
        <v>139</v>
      </c>
      <c r="M115" s="13">
        <v>0</v>
      </c>
      <c r="N115" s="5" t="s">
        <v>753</v>
      </c>
      <c r="O115" s="12" t="s">
        <v>754</v>
      </c>
      <c r="P115" s="1" t="s">
        <v>284</v>
      </c>
      <c r="Q115" s="1" t="s">
        <v>683</v>
      </c>
      <c r="R115" s="1" t="s">
        <v>772</v>
      </c>
      <c r="S115" s="28" t="s">
        <v>432</v>
      </c>
    </row>
    <row r="116" spans="1:19" ht="60" customHeight="1">
      <c r="A116" s="6" t="str">
        <f>VLOOKUP([1]Worksheet!D311,[1]Worksheet!$X$7:Y$16,2,FALSE)</f>
        <v>技能研習類</v>
      </c>
      <c r="B116" s="24" t="s">
        <v>287</v>
      </c>
      <c r="C116" s="5" t="s">
        <v>813</v>
      </c>
      <c r="D116" s="9" t="str">
        <f t="shared" si="43"/>
        <v>107</v>
      </c>
      <c r="E116" s="9" t="str">
        <f t="shared" si="44"/>
        <v>01</v>
      </c>
      <c r="F116" s="9" t="str">
        <f t="shared" si="45"/>
        <v>25</v>
      </c>
      <c r="G116" s="9" t="str">
        <f t="shared" si="46"/>
        <v>107</v>
      </c>
      <c r="H116" s="9" t="str">
        <f t="shared" si="47"/>
        <v>01</v>
      </c>
      <c r="I116" s="9" t="str">
        <f t="shared" si="48"/>
        <v>26</v>
      </c>
      <c r="J116" s="3" t="s">
        <v>157</v>
      </c>
      <c r="K116" s="1" t="s">
        <v>286</v>
      </c>
      <c r="L116" s="12" t="s">
        <v>139</v>
      </c>
      <c r="M116" s="13">
        <v>0</v>
      </c>
      <c r="N116" s="5" t="s">
        <v>753</v>
      </c>
      <c r="O116" s="12" t="s">
        <v>754</v>
      </c>
      <c r="P116" s="1" t="s">
        <v>286</v>
      </c>
      <c r="Q116" s="1" t="s">
        <v>919</v>
      </c>
      <c r="R116" s="1" t="s">
        <v>684</v>
      </c>
      <c r="S116" s="28" t="s">
        <v>44</v>
      </c>
    </row>
    <row r="117" spans="1:19" ht="60" customHeight="1">
      <c r="A117" s="6" t="str">
        <f>VLOOKUP([1]Worksheet!D313,[1]Worksheet!$X$7:Y$16,2,FALSE)</f>
        <v>技能研習類</v>
      </c>
      <c r="B117" s="24" t="s">
        <v>290</v>
      </c>
      <c r="C117" s="5" t="s">
        <v>802</v>
      </c>
      <c r="D117" s="9" t="str">
        <f t="shared" si="43"/>
        <v>107</v>
      </c>
      <c r="E117" s="9" t="str">
        <f t="shared" si="44"/>
        <v>01</v>
      </c>
      <c r="F117" s="9" t="str">
        <f t="shared" si="45"/>
        <v>29</v>
      </c>
      <c r="G117" s="9" t="str">
        <f t="shared" si="46"/>
        <v>107</v>
      </c>
      <c r="H117" s="9" t="str">
        <f t="shared" si="47"/>
        <v>01</v>
      </c>
      <c r="I117" s="9" t="str">
        <f t="shared" si="48"/>
        <v>31</v>
      </c>
      <c r="J117" s="3" t="s">
        <v>171</v>
      </c>
      <c r="K117" s="1" t="s">
        <v>289</v>
      </c>
      <c r="L117" s="12" t="s">
        <v>135</v>
      </c>
      <c r="M117" s="13">
        <v>1800</v>
      </c>
      <c r="N117" s="5" t="s">
        <v>753</v>
      </c>
      <c r="O117" s="12" t="s">
        <v>754</v>
      </c>
      <c r="P117" s="1" t="s">
        <v>288</v>
      </c>
      <c r="Q117" s="1" t="s">
        <v>685</v>
      </c>
      <c r="R117" s="1" t="s">
        <v>774</v>
      </c>
      <c r="S117" s="28" t="s">
        <v>44</v>
      </c>
    </row>
    <row r="118" spans="1:19" ht="60" customHeight="1">
      <c r="A118" s="6" t="str">
        <f>VLOOKUP([1]Worksheet!D317,[1]Worksheet!$X$7:Y$16,2,FALSE)</f>
        <v>休閒活動類</v>
      </c>
      <c r="B118" s="24" t="s">
        <v>462</v>
      </c>
      <c r="C118" s="5" t="s">
        <v>714</v>
      </c>
      <c r="D118" s="9" t="str">
        <f t="shared" ref="D118:D131" si="49">MID(J118,1,3)</f>
        <v>107</v>
      </c>
      <c r="E118" s="9" t="str">
        <f t="shared" ref="E118:E131" si="50">MID(J118,5,2)</f>
        <v>02</v>
      </c>
      <c r="F118" s="9" t="str">
        <f t="shared" ref="F118:F131" si="51">MID(J118,8,2)</f>
        <v>03</v>
      </c>
      <c r="G118" s="9" t="str">
        <f t="shared" ref="G118:G131" si="52">MID(J118,11,3)</f>
        <v>107</v>
      </c>
      <c r="H118" s="9" t="str">
        <f t="shared" ref="H118:H131" si="53">MID(J118,15,2)</f>
        <v>02</v>
      </c>
      <c r="I118" s="9" t="str">
        <f t="shared" ref="I118:I131" si="54">MID(J118,18,2)</f>
        <v>04</v>
      </c>
      <c r="J118" s="3" t="s">
        <v>187</v>
      </c>
      <c r="K118" s="1" t="s">
        <v>291</v>
      </c>
      <c r="L118" s="12" t="s">
        <v>135</v>
      </c>
      <c r="M118" s="13">
        <v>1100</v>
      </c>
      <c r="N118" s="2" t="s">
        <v>715</v>
      </c>
      <c r="O118" s="12" t="s">
        <v>754</v>
      </c>
      <c r="P118" s="1" t="s">
        <v>291</v>
      </c>
      <c r="Q118" s="1" t="s">
        <v>686</v>
      </c>
      <c r="R118" s="3" t="s">
        <v>775</v>
      </c>
      <c r="S118" s="28" t="s">
        <v>44</v>
      </c>
    </row>
    <row r="119" spans="1:19" ht="60" customHeight="1">
      <c r="A119" s="6" t="str">
        <f>VLOOKUP([1]Worksheet!D322,[1]Worksheet!$X$7:Y$16,2,FALSE)</f>
        <v>體育競賽類</v>
      </c>
      <c r="B119" s="24" t="s">
        <v>207</v>
      </c>
      <c r="C119" s="5" t="s">
        <v>708</v>
      </c>
      <c r="D119" s="9" t="str">
        <f t="shared" si="49"/>
        <v>107</v>
      </c>
      <c r="E119" s="9" t="str">
        <f t="shared" si="50"/>
        <v>01</v>
      </c>
      <c r="F119" s="9" t="str">
        <f t="shared" si="51"/>
        <v>22</v>
      </c>
      <c r="G119" s="9" t="str">
        <f t="shared" si="52"/>
        <v>107</v>
      </c>
      <c r="H119" s="9" t="str">
        <f t="shared" si="53"/>
        <v>02</v>
      </c>
      <c r="I119" s="9" t="str">
        <f t="shared" si="54"/>
        <v>09</v>
      </c>
      <c r="J119" s="3" t="s">
        <v>295</v>
      </c>
      <c r="K119" s="1" t="s">
        <v>293</v>
      </c>
      <c r="L119" s="12" t="s">
        <v>135</v>
      </c>
      <c r="M119" s="13">
        <v>1800</v>
      </c>
      <c r="N119" s="2" t="s">
        <v>709</v>
      </c>
      <c r="O119" s="12" t="s">
        <v>754</v>
      </c>
      <c r="P119" s="1" t="s">
        <v>293</v>
      </c>
      <c r="Q119" s="1" t="s">
        <v>840</v>
      </c>
      <c r="R119" s="1" t="s">
        <v>294</v>
      </c>
      <c r="S119" s="28" t="s">
        <v>44</v>
      </c>
    </row>
    <row r="120" spans="1:19" ht="60" customHeight="1">
      <c r="A120" s="6" t="str">
        <f>VLOOKUP([1]Worksheet!D325,[1]Worksheet!$X$7:Y$16,2,FALSE)</f>
        <v>體育競賽類</v>
      </c>
      <c r="B120" s="24" t="s">
        <v>238</v>
      </c>
      <c r="C120" s="5" t="s">
        <v>823</v>
      </c>
      <c r="D120" s="9" t="str">
        <f t="shared" si="49"/>
        <v>107</v>
      </c>
      <c r="E120" s="9" t="str">
        <f t="shared" si="50"/>
        <v>01</v>
      </c>
      <c r="F120" s="9" t="str">
        <f t="shared" si="51"/>
        <v>25</v>
      </c>
      <c r="G120" s="9" t="str">
        <f t="shared" si="52"/>
        <v>107</v>
      </c>
      <c r="H120" s="9" t="str">
        <f t="shared" si="53"/>
        <v>01</v>
      </c>
      <c r="I120" s="9" t="str">
        <f t="shared" si="54"/>
        <v>31</v>
      </c>
      <c r="J120" s="3" t="s">
        <v>138</v>
      </c>
      <c r="K120" s="1" t="s">
        <v>296</v>
      </c>
      <c r="L120" s="12" t="s">
        <v>135</v>
      </c>
      <c r="M120" s="13">
        <v>800</v>
      </c>
      <c r="N120" s="5" t="s">
        <v>753</v>
      </c>
      <c r="O120" s="12" t="s">
        <v>754</v>
      </c>
      <c r="P120" s="1" t="s">
        <v>296</v>
      </c>
      <c r="Q120" s="1" t="s">
        <v>727</v>
      </c>
      <c r="R120" s="1" t="s">
        <v>1016</v>
      </c>
      <c r="S120" s="28" t="s">
        <v>134</v>
      </c>
    </row>
    <row r="121" spans="1:19" ht="60" customHeight="1">
      <c r="A121" s="6" t="str">
        <f>VLOOKUP([1]Worksheet!D326,[1]Worksheet!$X$7:Y$16,2,FALSE)</f>
        <v>體育競賽類</v>
      </c>
      <c r="B121" s="24" t="s">
        <v>297</v>
      </c>
      <c r="C121" s="5" t="s">
        <v>822</v>
      </c>
      <c r="D121" s="9" t="str">
        <f t="shared" si="49"/>
        <v>107</v>
      </c>
      <c r="E121" s="9" t="str">
        <f t="shared" si="50"/>
        <v>01</v>
      </c>
      <c r="F121" s="9" t="str">
        <f t="shared" si="51"/>
        <v>25</v>
      </c>
      <c r="G121" s="9" t="str">
        <f t="shared" si="52"/>
        <v>107</v>
      </c>
      <c r="H121" s="9" t="str">
        <f t="shared" si="53"/>
        <v>01</v>
      </c>
      <c r="I121" s="9" t="str">
        <f t="shared" si="54"/>
        <v>31</v>
      </c>
      <c r="J121" s="3" t="s">
        <v>138</v>
      </c>
      <c r="K121" s="1" t="s">
        <v>296</v>
      </c>
      <c r="L121" s="12" t="s">
        <v>135</v>
      </c>
      <c r="M121" s="13">
        <v>600</v>
      </c>
      <c r="N121" s="5" t="s">
        <v>753</v>
      </c>
      <c r="O121" s="12" t="s">
        <v>754</v>
      </c>
      <c r="P121" s="1" t="s">
        <v>296</v>
      </c>
      <c r="Q121" s="1" t="s">
        <v>727</v>
      </c>
      <c r="R121" s="1" t="s">
        <v>687</v>
      </c>
      <c r="S121" s="28" t="s">
        <v>432</v>
      </c>
    </row>
    <row r="122" spans="1:19" ht="60" customHeight="1">
      <c r="A122" s="6" t="str">
        <f>VLOOKUP([1]Worksheet!D344,[1]Worksheet!$X$7:Y$16,2,FALSE)</f>
        <v>休閒活動類</v>
      </c>
      <c r="B122" s="24" t="s">
        <v>299</v>
      </c>
      <c r="C122" s="5" t="s">
        <v>300</v>
      </c>
      <c r="D122" s="9" t="str">
        <f t="shared" si="49"/>
        <v>107</v>
      </c>
      <c r="E122" s="9" t="str">
        <f t="shared" si="50"/>
        <v>01</v>
      </c>
      <c r="F122" s="9" t="str">
        <f t="shared" si="51"/>
        <v>29</v>
      </c>
      <c r="G122" s="9" t="str">
        <f t="shared" si="52"/>
        <v>107</v>
      </c>
      <c r="H122" s="9" t="str">
        <f t="shared" si="53"/>
        <v>01</v>
      </c>
      <c r="I122" s="9" t="str">
        <f t="shared" si="54"/>
        <v>31</v>
      </c>
      <c r="J122" s="3" t="s">
        <v>171</v>
      </c>
      <c r="K122" s="1" t="s">
        <v>574</v>
      </c>
      <c r="L122" s="12" t="s">
        <v>139</v>
      </c>
      <c r="M122" s="13">
        <v>0</v>
      </c>
      <c r="N122" s="5" t="s">
        <v>753</v>
      </c>
      <c r="O122" s="12" t="s">
        <v>754</v>
      </c>
      <c r="P122" s="1" t="s">
        <v>298</v>
      </c>
      <c r="Q122" s="1" t="s">
        <v>688</v>
      </c>
      <c r="R122" s="1" t="s">
        <v>689</v>
      </c>
      <c r="S122" s="28" t="s">
        <v>44</v>
      </c>
    </row>
    <row r="123" spans="1:19" ht="60" customHeight="1">
      <c r="A123" s="6" t="str">
        <f>VLOOKUP([1]Worksheet!D348,[1]Worksheet!$X$7:Y$16,2,FALSE)</f>
        <v>休閒活動類</v>
      </c>
      <c r="B123" s="24" t="s">
        <v>302</v>
      </c>
      <c r="C123" s="5" t="s">
        <v>805</v>
      </c>
      <c r="D123" s="9" t="str">
        <f t="shared" si="49"/>
        <v>107</v>
      </c>
      <c r="E123" s="9" t="str">
        <f t="shared" si="50"/>
        <v>01</v>
      </c>
      <c r="F123" s="9" t="str">
        <f t="shared" si="51"/>
        <v>31</v>
      </c>
      <c r="G123" s="9" t="str">
        <f t="shared" si="52"/>
        <v>107</v>
      </c>
      <c r="H123" s="9" t="str">
        <f t="shared" si="53"/>
        <v>02</v>
      </c>
      <c r="I123" s="9" t="str">
        <f t="shared" si="54"/>
        <v>04</v>
      </c>
      <c r="J123" s="3" t="s">
        <v>303</v>
      </c>
      <c r="K123" s="1" t="s">
        <v>304</v>
      </c>
      <c r="L123" s="12" t="s">
        <v>139</v>
      </c>
      <c r="M123" s="13">
        <v>0</v>
      </c>
      <c r="N123" s="5" t="s">
        <v>753</v>
      </c>
      <c r="O123" s="12" t="s">
        <v>754</v>
      </c>
      <c r="P123" s="1" t="s">
        <v>301</v>
      </c>
      <c r="Q123" s="1" t="s">
        <v>920</v>
      </c>
      <c r="R123" s="1" t="s">
        <v>690</v>
      </c>
      <c r="S123" s="28" t="s">
        <v>442</v>
      </c>
    </row>
    <row r="124" spans="1:19" ht="60" customHeight="1">
      <c r="A124" s="6" t="str">
        <f>VLOOKUP([1]Worksheet!D349,[1]Worksheet!$X$7:Y$16,2,FALSE)</f>
        <v>體育競賽類</v>
      </c>
      <c r="B124" s="24" t="s">
        <v>306</v>
      </c>
      <c r="C124" s="5" t="s">
        <v>813</v>
      </c>
      <c r="D124" s="9" t="str">
        <f t="shared" si="49"/>
        <v>107</v>
      </c>
      <c r="E124" s="9" t="str">
        <f t="shared" si="50"/>
        <v>01</v>
      </c>
      <c r="F124" s="9" t="str">
        <f t="shared" si="51"/>
        <v>25</v>
      </c>
      <c r="G124" s="9" t="str">
        <f t="shared" si="52"/>
        <v>107</v>
      </c>
      <c r="H124" s="9" t="str">
        <f t="shared" si="53"/>
        <v>02</v>
      </c>
      <c r="I124" s="9" t="str">
        <f t="shared" si="54"/>
        <v>07</v>
      </c>
      <c r="J124" s="3" t="s">
        <v>154</v>
      </c>
      <c r="K124" s="1" t="s">
        <v>307</v>
      </c>
      <c r="L124" s="12" t="s">
        <v>135</v>
      </c>
      <c r="M124" s="13">
        <v>1200</v>
      </c>
      <c r="N124" s="5" t="s">
        <v>753</v>
      </c>
      <c r="O124" s="12" t="s">
        <v>754</v>
      </c>
      <c r="P124" s="1" t="s">
        <v>305</v>
      </c>
      <c r="Q124" s="1" t="s">
        <v>728</v>
      </c>
      <c r="R124" s="1" t="s">
        <v>691</v>
      </c>
      <c r="S124" s="28" t="s">
        <v>44</v>
      </c>
    </row>
    <row r="125" spans="1:19" ht="60" customHeight="1">
      <c r="A125" s="6" t="str">
        <f>VLOOKUP([1]Worksheet!D350,[1]Worksheet!$X$7:Y$16,2,FALSE)</f>
        <v>技能研習類</v>
      </c>
      <c r="B125" s="24" t="s">
        <v>308</v>
      </c>
      <c r="C125" s="5" t="s">
        <v>813</v>
      </c>
      <c r="D125" s="9" t="str">
        <f t="shared" si="49"/>
        <v>107</v>
      </c>
      <c r="E125" s="9" t="str">
        <f t="shared" si="50"/>
        <v>01</v>
      </c>
      <c r="F125" s="9" t="str">
        <f t="shared" si="51"/>
        <v>25</v>
      </c>
      <c r="G125" s="9" t="str">
        <f t="shared" si="52"/>
        <v>107</v>
      </c>
      <c r="H125" s="9" t="str">
        <f t="shared" si="53"/>
        <v>01</v>
      </c>
      <c r="I125" s="9" t="str">
        <f t="shared" si="54"/>
        <v>30</v>
      </c>
      <c r="J125" s="3" t="s">
        <v>309</v>
      </c>
      <c r="K125" s="1" t="s">
        <v>307</v>
      </c>
      <c r="L125" s="12" t="s">
        <v>135</v>
      </c>
      <c r="M125" s="13">
        <v>400</v>
      </c>
      <c r="N125" s="5" t="s">
        <v>753</v>
      </c>
      <c r="O125" s="12" t="s">
        <v>754</v>
      </c>
      <c r="P125" s="1" t="s">
        <v>305</v>
      </c>
      <c r="Q125" s="1" t="s">
        <v>728</v>
      </c>
      <c r="R125" s="1" t="s">
        <v>691</v>
      </c>
      <c r="S125" s="28" t="s">
        <v>44</v>
      </c>
    </row>
    <row r="126" spans="1:19" ht="60" customHeight="1">
      <c r="A126" s="6" t="str">
        <f>VLOOKUP([1]Worksheet!D351,[1]Worksheet!$X$7:Y$16,2,FALSE)</f>
        <v>技能研習類</v>
      </c>
      <c r="B126" s="24" t="s">
        <v>310</v>
      </c>
      <c r="C126" s="5" t="s">
        <v>813</v>
      </c>
      <c r="D126" s="9" t="str">
        <f t="shared" si="49"/>
        <v>107</v>
      </c>
      <c r="E126" s="9" t="str">
        <f t="shared" si="50"/>
        <v>01</v>
      </c>
      <c r="F126" s="9" t="str">
        <f t="shared" si="51"/>
        <v>25</v>
      </c>
      <c r="G126" s="9" t="str">
        <f t="shared" si="52"/>
        <v>107</v>
      </c>
      <c r="H126" s="9" t="str">
        <f t="shared" si="53"/>
        <v>01</v>
      </c>
      <c r="I126" s="9" t="str">
        <f t="shared" si="54"/>
        <v>30</v>
      </c>
      <c r="J126" s="3" t="s">
        <v>309</v>
      </c>
      <c r="K126" s="1" t="s">
        <v>307</v>
      </c>
      <c r="L126" s="12" t="s">
        <v>135</v>
      </c>
      <c r="M126" s="13">
        <v>850</v>
      </c>
      <c r="N126" s="5" t="s">
        <v>753</v>
      </c>
      <c r="O126" s="12" t="s">
        <v>754</v>
      </c>
      <c r="P126" s="1" t="s">
        <v>305</v>
      </c>
      <c r="Q126" s="1" t="s">
        <v>728</v>
      </c>
      <c r="R126" s="1" t="s">
        <v>691</v>
      </c>
      <c r="S126" s="28" t="s">
        <v>44</v>
      </c>
    </row>
    <row r="127" spans="1:19" ht="60" customHeight="1">
      <c r="A127" s="6" t="str">
        <f>VLOOKUP([1]Worksheet!D353,[1]Worksheet!$X$7:Y$16,2,FALSE)</f>
        <v>休閒活動類</v>
      </c>
      <c r="B127" s="24" t="s">
        <v>463</v>
      </c>
      <c r="C127" s="5" t="s">
        <v>716</v>
      </c>
      <c r="D127" s="9" t="str">
        <f t="shared" si="49"/>
        <v>107</v>
      </c>
      <c r="E127" s="9" t="str">
        <f t="shared" si="50"/>
        <v>02</v>
      </c>
      <c r="F127" s="9" t="str">
        <f t="shared" si="51"/>
        <v>03</v>
      </c>
      <c r="G127" s="9" t="str">
        <f t="shared" si="52"/>
        <v>107</v>
      </c>
      <c r="H127" s="9" t="str">
        <f t="shared" si="53"/>
        <v>02</v>
      </c>
      <c r="I127" s="9" t="str">
        <f t="shared" si="54"/>
        <v>04</v>
      </c>
      <c r="J127" s="3" t="s">
        <v>187</v>
      </c>
      <c r="K127" s="1" t="s">
        <v>312</v>
      </c>
      <c r="L127" s="12" t="s">
        <v>135</v>
      </c>
      <c r="M127" s="13">
        <v>1600</v>
      </c>
      <c r="N127" s="2" t="s">
        <v>717</v>
      </c>
      <c r="O127" s="12" t="s">
        <v>754</v>
      </c>
      <c r="P127" s="1" t="s">
        <v>311</v>
      </c>
      <c r="Q127" s="1" t="s">
        <v>692</v>
      </c>
      <c r="R127" s="1" t="s">
        <v>693</v>
      </c>
      <c r="S127" s="28" t="s">
        <v>443</v>
      </c>
    </row>
    <row r="128" spans="1:19" ht="60" customHeight="1">
      <c r="A128" s="6" t="str">
        <f>VLOOKUP([1]Worksheet!D354,[1]Worksheet!$X$7:Y$16,2,FALSE)</f>
        <v>技能研習類</v>
      </c>
      <c r="B128" s="24" t="s">
        <v>464</v>
      </c>
      <c r="C128" s="5" t="s">
        <v>813</v>
      </c>
      <c r="D128" s="9" t="str">
        <f t="shared" si="49"/>
        <v>107</v>
      </c>
      <c r="E128" s="9" t="str">
        <f t="shared" si="50"/>
        <v>01</v>
      </c>
      <c r="F128" s="9" t="str">
        <f t="shared" si="51"/>
        <v>29</v>
      </c>
      <c r="G128" s="9" t="str">
        <f t="shared" si="52"/>
        <v>107</v>
      </c>
      <c r="H128" s="9" t="str">
        <f t="shared" si="53"/>
        <v>01</v>
      </c>
      <c r="I128" s="9" t="str">
        <f t="shared" si="54"/>
        <v>30</v>
      </c>
      <c r="J128" s="3" t="s">
        <v>195</v>
      </c>
      <c r="K128" s="1" t="s">
        <v>314</v>
      </c>
      <c r="L128" s="12" t="s">
        <v>139</v>
      </c>
      <c r="M128" s="13">
        <v>0</v>
      </c>
      <c r="N128" s="5" t="s">
        <v>753</v>
      </c>
      <c r="O128" s="12" t="s">
        <v>754</v>
      </c>
      <c r="P128" s="1" t="s">
        <v>313</v>
      </c>
      <c r="Q128" s="1" t="s">
        <v>842</v>
      </c>
      <c r="R128" s="1" t="s">
        <v>841</v>
      </c>
      <c r="S128" s="28" t="s">
        <v>444</v>
      </c>
    </row>
    <row r="129" spans="1:19" ht="60" customHeight="1">
      <c r="A129" s="6" t="str">
        <f>VLOOKUP([1]Worksheet!D369,[1]Worksheet!$X$7:Y$16,2,FALSE)</f>
        <v>體育競賽類</v>
      </c>
      <c r="B129" s="24" t="s">
        <v>285</v>
      </c>
      <c r="C129" s="5" t="s">
        <v>813</v>
      </c>
      <c r="D129" s="9" t="str">
        <f t="shared" si="49"/>
        <v>107</v>
      </c>
      <c r="E129" s="9" t="str">
        <f t="shared" si="50"/>
        <v>01</v>
      </c>
      <c r="F129" s="9" t="str">
        <f t="shared" si="51"/>
        <v>24</v>
      </c>
      <c r="G129" s="9" t="str">
        <f t="shared" si="52"/>
        <v>107</v>
      </c>
      <c r="H129" s="9" t="str">
        <f t="shared" si="53"/>
        <v>02</v>
      </c>
      <c r="I129" s="9" t="str">
        <f t="shared" si="54"/>
        <v>14</v>
      </c>
      <c r="J129" s="3" t="s">
        <v>317</v>
      </c>
      <c r="K129" s="1" t="s">
        <v>575</v>
      </c>
      <c r="L129" s="12" t="s">
        <v>135</v>
      </c>
      <c r="M129" s="13">
        <v>2000</v>
      </c>
      <c r="N129" s="2" t="s">
        <v>318</v>
      </c>
      <c r="O129" s="5" t="s">
        <v>972</v>
      </c>
      <c r="P129" s="1" t="s">
        <v>316</v>
      </c>
      <c r="Q129" s="1" t="s">
        <v>843</v>
      </c>
      <c r="R129" s="1" t="s">
        <v>319</v>
      </c>
      <c r="S129" s="28" t="s">
        <v>445</v>
      </c>
    </row>
    <row r="130" spans="1:19" ht="60" customHeight="1">
      <c r="A130" s="6" t="str">
        <f>VLOOKUP([1]Worksheet!D376,[1]Worksheet!$X$7:Y$16,2,FALSE)</f>
        <v>體育競賽類</v>
      </c>
      <c r="B130" s="24" t="s">
        <v>321</v>
      </c>
      <c r="C130" s="5" t="s">
        <v>713</v>
      </c>
      <c r="D130" s="9" t="str">
        <f t="shared" si="49"/>
        <v>107</v>
      </c>
      <c r="E130" s="9" t="str">
        <f t="shared" si="50"/>
        <v>02</v>
      </c>
      <c r="F130" s="9" t="str">
        <f t="shared" si="51"/>
        <v>01</v>
      </c>
      <c r="G130" s="9" t="str">
        <f t="shared" si="52"/>
        <v>107</v>
      </c>
      <c r="H130" s="9" t="str">
        <f t="shared" si="53"/>
        <v>02</v>
      </c>
      <c r="I130" s="9" t="str">
        <f t="shared" si="54"/>
        <v>02</v>
      </c>
      <c r="J130" s="3" t="s">
        <v>250</v>
      </c>
      <c r="K130" s="1" t="s">
        <v>320</v>
      </c>
      <c r="L130" s="12" t="s">
        <v>139</v>
      </c>
      <c r="M130" s="13">
        <v>0</v>
      </c>
      <c r="N130" s="5" t="s">
        <v>718</v>
      </c>
      <c r="O130" s="12" t="s">
        <v>754</v>
      </c>
      <c r="P130" s="1" t="s">
        <v>320</v>
      </c>
      <c r="Q130" s="1" t="s">
        <v>694</v>
      </c>
      <c r="R130" s="1" t="s">
        <v>695</v>
      </c>
      <c r="S130" s="28" t="s">
        <v>44</v>
      </c>
    </row>
    <row r="131" spans="1:19" ht="60" customHeight="1">
      <c r="A131" s="6" t="str">
        <f>VLOOKUP([1]Worksheet!D382,[1]Worksheet!$X$7:Y$16,2,FALSE)</f>
        <v>技能研習類</v>
      </c>
      <c r="B131" s="24" t="s">
        <v>325</v>
      </c>
      <c r="C131" s="5" t="s">
        <v>326</v>
      </c>
      <c r="D131" s="9" t="str">
        <f t="shared" si="49"/>
        <v>107</v>
      </c>
      <c r="E131" s="9" t="str">
        <f t="shared" si="50"/>
        <v>02</v>
      </c>
      <c r="F131" s="9" t="str">
        <f t="shared" si="51"/>
        <v>05</v>
      </c>
      <c r="G131" s="9" t="str">
        <f t="shared" si="52"/>
        <v>107</v>
      </c>
      <c r="H131" s="9" t="str">
        <f t="shared" si="53"/>
        <v>02</v>
      </c>
      <c r="I131" s="9" t="str">
        <f t="shared" si="54"/>
        <v>09</v>
      </c>
      <c r="J131" s="3" t="s">
        <v>214</v>
      </c>
      <c r="K131" s="1" t="s">
        <v>324</v>
      </c>
      <c r="L131" s="12" t="s">
        <v>135</v>
      </c>
      <c r="M131" s="13">
        <v>750</v>
      </c>
      <c r="N131" s="5" t="s">
        <v>753</v>
      </c>
      <c r="O131" s="12" t="s">
        <v>754</v>
      </c>
      <c r="P131" s="1" t="s">
        <v>323</v>
      </c>
      <c r="Q131" s="1" t="s">
        <v>697</v>
      </c>
      <c r="R131" s="1" t="s">
        <v>696</v>
      </c>
      <c r="S131" s="28" t="s">
        <v>44</v>
      </c>
    </row>
    <row r="132" spans="1:19" ht="60" customHeight="1">
      <c r="A132" s="6" t="str">
        <f>VLOOKUP([1]Worksheet!D394,[1]Worksheet!$X$7:Y$16,2,FALSE)</f>
        <v>技能研習類</v>
      </c>
      <c r="B132" s="24" t="s">
        <v>328</v>
      </c>
      <c r="C132" s="5" t="s">
        <v>809</v>
      </c>
      <c r="D132" s="9" t="str">
        <f t="shared" ref="D132:D163" si="55">MID(J132,1,3)</f>
        <v>107</v>
      </c>
      <c r="E132" s="9" t="str">
        <f t="shared" ref="E132:E163" si="56">MID(J132,5,2)</f>
        <v>02</v>
      </c>
      <c r="F132" s="9" t="str">
        <f t="shared" ref="F132:F163" si="57">MID(J132,8,2)</f>
        <v>07</v>
      </c>
      <c r="G132" s="9" t="str">
        <f t="shared" ref="G132:G163" si="58">MID(J132,11,3)</f>
        <v>107</v>
      </c>
      <c r="H132" s="9" t="str">
        <f t="shared" ref="H132:H163" si="59">MID(J132,15,2)</f>
        <v>02</v>
      </c>
      <c r="I132" s="9" t="str">
        <f t="shared" ref="I132:I163" si="60">MID(J132,18,2)</f>
        <v>08</v>
      </c>
      <c r="J132" s="3" t="s">
        <v>329</v>
      </c>
      <c r="K132" s="1" t="s">
        <v>188</v>
      </c>
      <c r="L132" s="12" t="s">
        <v>859</v>
      </c>
      <c r="M132" s="13" t="s">
        <v>858</v>
      </c>
      <c r="N132" s="5" t="s">
        <v>753</v>
      </c>
      <c r="O132" s="12" t="s">
        <v>754</v>
      </c>
      <c r="P132" s="1" t="s">
        <v>327</v>
      </c>
      <c r="Q132" s="1" t="s">
        <v>956</v>
      </c>
      <c r="R132" s="1" t="s">
        <v>776</v>
      </c>
      <c r="S132" s="30" t="s">
        <v>856</v>
      </c>
    </row>
    <row r="133" spans="1:19" ht="60" customHeight="1">
      <c r="A133" s="6" t="str">
        <f>VLOOKUP([1]Worksheet!D400,[1]Worksheet!$X$7:Y$16,2,FALSE)</f>
        <v>技能研習類</v>
      </c>
      <c r="B133" s="24" t="s">
        <v>331</v>
      </c>
      <c r="C133" s="5" t="s">
        <v>915</v>
      </c>
      <c r="D133" s="9" t="str">
        <f t="shared" si="55"/>
        <v>107</v>
      </c>
      <c r="E133" s="9" t="str">
        <f t="shared" si="56"/>
        <v>02</v>
      </c>
      <c r="F133" s="9" t="str">
        <f t="shared" si="57"/>
        <v>01</v>
      </c>
      <c r="G133" s="9" t="str">
        <f t="shared" si="58"/>
        <v>107</v>
      </c>
      <c r="H133" s="9" t="str">
        <f t="shared" si="59"/>
        <v>02</v>
      </c>
      <c r="I133" s="9" t="str">
        <f t="shared" si="60"/>
        <v>04</v>
      </c>
      <c r="J133" s="3" t="s">
        <v>332</v>
      </c>
      <c r="K133" s="1" t="s">
        <v>333</v>
      </c>
      <c r="L133" s="12" t="s">
        <v>139</v>
      </c>
      <c r="M133" s="13">
        <v>0</v>
      </c>
      <c r="N133" s="5" t="s">
        <v>753</v>
      </c>
      <c r="O133" s="12" t="s">
        <v>754</v>
      </c>
      <c r="P133" s="1" t="s">
        <v>330</v>
      </c>
      <c r="Q133" s="1" t="s">
        <v>698</v>
      </c>
      <c r="R133" s="1" t="s">
        <v>699</v>
      </c>
      <c r="S133" s="28" t="s">
        <v>446</v>
      </c>
    </row>
    <row r="134" spans="1:19" ht="60" customHeight="1">
      <c r="A134" s="6" t="str">
        <f>VLOOKUP([1]Worksheet!D406,[1]Worksheet!$X$7:Y$16,2,FALSE)</f>
        <v>體育競賽類</v>
      </c>
      <c r="B134" s="24" t="s">
        <v>335</v>
      </c>
      <c r="C134" s="5" t="s">
        <v>916</v>
      </c>
      <c r="D134" s="9" t="str">
        <f t="shared" si="55"/>
        <v>107</v>
      </c>
      <c r="E134" s="9" t="str">
        <f t="shared" si="56"/>
        <v>01</v>
      </c>
      <c r="F134" s="9" t="str">
        <f t="shared" si="57"/>
        <v>29</v>
      </c>
      <c r="G134" s="9" t="str">
        <f t="shared" si="58"/>
        <v>107</v>
      </c>
      <c r="H134" s="9" t="str">
        <f t="shared" si="59"/>
        <v>02</v>
      </c>
      <c r="I134" s="9" t="str">
        <f t="shared" si="60"/>
        <v>09</v>
      </c>
      <c r="J134" s="3" t="s">
        <v>172</v>
      </c>
      <c r="K134" s="1" t="s">
        <v>336</v>
      </c>
      <c r="L134" s="12" t="s">
        <v>135</v>
      </c>
      <c r="M134" s="13">
        <v>900</v>
      </c>
      <c r="N134" s="2" t="s">
        <v>973</v>
      </c>
      <c r="O134" s="5" t="s">
        <v>971</v>
      </c>
      <c r="P134" s="1" t="s">
        <v>334</v>
      </c>
      <c r="Q134" s="1" t="s">
        <v>729</v>
      </c>
      <c r="R134" s="1" t="s">
        <v>1040</v>
      </c>
      <c r="S134" s="28" t="s">
        <v>134</v>
      </c>
    </row>
    <row r="135" spans="1:19" ht="60" customHeight="1">
      <c r="A135" s="6" t="str">
        <f>VLOOKUP([1]Worksheet!D413,[1]Worksheet!$X$7:Y$16,2,FALSE)</f>
        <v>服務公益類</v>
      </c>
      <c r="B135" s="24" t="s">
        <v>338</v>
      </c>
      <c r="C135" s="5" t="s">
        <v>810</v>
      </c>
      <c r="D135" s="9" t="str">
        <f t="shared" si="55"/>
        <v>107</v>
      </c>
      <c r="E135" s="9" t="str">
        <f t="shared" si="56"/>
        <v>01</v>
      </c>
      <c r="F135" s="9" t="str">
        <f t="shared" si="57"/>
        <v>25</v>
      </c>
      <c r="G135" s="9" t="str">
        <f t="shared" si="58"/>
        <v>107</v>
      </c>
      <c r="H135" s="9" t="str">
        <f t="shared" si="59"/>
        <v>02</v>
      </c>
      <c r="I135" s="9" t="str">
        <f t="shared" si="60"/>
        <v>02</v>
      </c>
      <c r="J135" s="3" t="s">
        <v>143</v>
      </c>
      <c r="K135" s="1" t="s">
        <v>339</v>
      </c>
      <c r="L135" s="12" t="s">
        <v>135</v>
      </c>
      <c r="M135" s="13">
        <v>1450</v>
      </c>
      <c r="N135" s="2" t="s">
        <v>973</v>
      </c>
      <c r="O135" s="5" t="s">
        <v>971</v>
      </c>
      <c r="P135" s="1" t="s">
        <v>337</v>
      </c>
      <c r="Q135" s="1" t="s">
        <v>1008</v>
      </c>
      <c r="R135" s="1" t="s">
        <v>777</v>
      </c>
      <c r="S135" s="28" t="s">
        <v>44</v>
      </c>
    </row>
    <row r="136" spans="1:19" ht="60" customHeight="1">
      <c r="A136" s="6" t="str">
        <f>VLOOKUP([1]Worksheet!D414,[1]Worksheet!$X$7:Y$16,2,FALSE)</f>
        <v>技能研習類</v>
      </c>
      <c r="B136" s="24" t="s">
        <v>340</v>
      </c>
      <c r="C136" s="5" t="s">
        <v>810</v>
      </c>
      <c r="D136" s="9" t="str">
        <f t="shared" si="55"/>
        <v>107</v>
      </c>
      <c r="E136" s="9" t="str">
        <f t="shared" si="56"/>
        <v>01</v>
      </c>
      <c r="F136" s="9" t="str">
        <f t="shared" si="57"/>
        <v>25</v>
      </c>
      <c r="G136" s="9" t="str">
        <f t="shared" si="58"/>
        <v>107</v>
      </c>
      <c r="H136" s="9" t="str">
        <f t="shared" si="59"/>
        <v>02</v>
      </c>
      <c r="I136" s="9" t="str">
        <f t="shared" si="60"/>
        <v>02</v>
      </c>
      <c r="J136" s="3" t="s">
        <v>143</v>
      </c>
      <c r="K136" s="1" t="s">
        <v>339</v>
      </c>
      <c r="L136" s="12" t="s">
        <v>135</v>
      </c>
      <c r="M136" s="13">
        <v>1450</v>
      </c>
      <c r="N136" s="2" t="s">
        <v>973</v>
      </c>
      <c r="O136" s="5" t="s">
        <v>971</v>
      </c>
      <c r="P136" s="1" t="s">
        <v>337</v>
      </c>
      <c r="Q136" s="1" t="s">
        <v>1008</v>
      </c>
      <c r="R136" s="1" t="s">
        <v>777</v>
      </c>
      <c r="S136" s="28" t="s">
        <v>44</v>
      </c>
    </row>
    <row r="137" spans="1:19" ht="60" customHeight="1">
      <c r="A137" s="6" t="str">
        <f>VLOOKUP([1]Worksheet!D415,[1]Worksheet!$X$7:Y$16,2,FALSE)</f>
        <v>體育競賽類</v>
      </c>
      <c r="B137" s="24" t="s">
        <v>341</v>
      </c>
      <c r="C137" s="5" t="s">
        <v>810</v>
      </c>
      <c r="D137" s="9" t="str">
        <f t="shared" si="55"/>
        <v>107</v>
      </c>
      <c r="E137" s="9" t="str">
        <f t="shared" si="56"/>
        <v>01</v>
      </c>
      <c r="F137" s="9" t="str">
        <f t="shared" si="57"/>
        <v>25</v>
      </c>
      <c r="G137" s="9" t="str">
        <f t="shared" si="58"/>
        <v>107</v>
      </c>
      <c r="H137" s="9" t="str">
        <f t="shared" si="59"/>
        <v>02</v>
      </c>
      <c r="I137" s="9" t="str">
        <f t="shared" si="60"/>
        <v>02</v>
      </c>
      <c r="J137" s="3" t="s">
        <v>143</v>
      </c>
      <c r="K137" s="1" t="s">
        <v>339</v>
      </c>
      <c r="L137" s="12" t="s">
        <v>135</v>
      </c>
      <c r="M137" s="13">
        <v>1450</v>
      </c>
      <c r="N137" s="2" t="s">
        <v>973</v>
      </c>
      <c r="O137" s="5" t="s">
        <v>971</v>
      </c>
      <c r="P137" s="1" t="s">
        <v>337</v>
      </c>
      <c r="Q137" s="1" t="s">
        <v>1008</v>
      </c>
      <c r="R137" s="1" t="s">
        <v>777</v>
      </c>
      <c r="S137" s="28" t="s">
        <v>44</v>
      </c>
    </row>
    <row r="138" spans="1:19" ht="60" customHeight="1">
      <c r="A138" s="6" t="str">
        <f>VLOOKUP([1]Worksheet!D416,[1]Worksheet!$X$7:Y$16,2,FALSE)</f>
        <v>體育競賽類</v>
      </c>
      <c r="B138" s="24" t="s">
        <v>236</v>
      </c>
      <c r="C138" s="5" t="s">
        <v>810</v>
      </c>
      <c r="D138" s="9" t="str">
        <f t="shared" si="55"/>
        <v>107</v>
      </c>
      <c r="E138" s="9" t="str">
        <f t="shared" si="56"/>
        <v>01</v>
      </c>
      <c r="F138" s="9" t="str">
        <f t="shared" si="57"/>
        <v>25</v>
      </c>
      <c r="G138" s="9" t="str">
        <f t="shared" si="58"/>
        <v>107</v>
      </c>
      <c r="H138" s="9" t="str">
        <f t="shared" si="59"/>
        <v>02</v>
      </c>
      <c r="I138" s="9" t="str">
        <f t="shared" si="60"/>
        <v>02</v>
      </c>
      <c r="J138" s="3" t="s">
        <v>143</v>
      </c>
      <c r="K138" s="1" t="s">
        <v>576</v>
      </c>
      <c r="L138" s="12" t="s">
        <v>135</v>
      </c>
      <c r="M138" s="13">
        <v>1450</v>
      </c>
      <c r="N138" s="2" t="s">
        <v>973</v>
      </c>
      <c r="O138" s="5" t="s">
        <v>971</v>
      </c>
      <c r="P138" s="1" t="s">
        <v>337</v>
      </c>
      <c r="Q138" s="1" t="s">
        <v>1008</v>
      </c>
      <c r="R138" s="1" t="s">
        <v>777</v>
      </c>
      <c r="S138" s="28" t="s">
        <v>44</v>
      </c>
    </row>
    <row r="139" spans="1:19" ht="60" customHeight="1">
      <c r="A139" s="6" t="str">
        <f>VLOOKUP([1]Worksheet!D417,[1]Worksheet!$X$7:Y$16,2,FALSE)</f>
        <v>體育競賽類</v>
      </c>
      <c r="B139" s="24" t="s">
        <v>342</v>
      </c>
      <c r="C139" s="5" t="s">
        <v>810</v>
      </c>
      <c r="D139" s="9" t="str">
        <f t="shared" si="55"/>
        <v>107</v>
      </c>
      <c r="E139" s="9" t="str">
        <f t="shared" si="56"/>
        <v>01</v>
      </c>
      <c r="F139" s="9" t="str">
        <f t="shared" si="57"/>
        <v>25</v>
      </c>
      <c r="G139" s="9" t="str">
        <f t="shared" si="58"/>
        <v>107</v>
      </c>
      <c r="H139" s="9" t="str">
        <f t="shared" si="59"/>
        <v>02</v>
      </c>
      <c r="I139" s="9" t="str">
        <f t="shared" si="60"/>
        <v>02</v>
      </c>
      <c r="J139" s="3" t="s">
        <v>143</v>
      </c>
      <c r="K139" s="1" t="s">
        <v>339</v>
      </c>
      <c r="L139" s="12" t="s">
        <v>135</v>
      </c>
      <c r="M139" s="13">
        <v>1450</v>
      </c>
      <c r="N139" s="2" t="s">
        <v>973</v>
      </c>
      <c r="O139" s="5" t="s">
        <v>971</v>
      </c>
      <c r="P139" s="1" t="s">
        <v>337</v>
      </c>
      <c r="Q139" s="1" t="s">
        <v>1008</v>
      </c>
      <c r="R139" s="1" t="s">
        <v>777</v>
      </c>
      <c r="S139" s="28" t="s">
        <v>44</v>
      </c>
    </row>
    <row r="140" spans="1:19" ht="60" customHeight="1">
      <c r="A140" s="6" t="str">
        <f>VLOOKUP([1]Worksheet!D418,[1]Worksheet!$X$7:Y$16,2,FALSE)</f>
        <v>技能研習類</v>
      </c>
      <c r="B140" s="24" t="s">
        <v>176</v>
      </c>
      <c r="C140" s="5" t="s">
        <v>810</v>
      </c>
      <c r="D140" s="9" t="str">
        <f t="shared" si="55"/>
        <v>107</v>
      </c>
      <c r="E140" s="9" t="str">
        <f t="shared" si="56"/>
        <v>01</v>
      </c>
      <c r="F140" s="9" t="str">
        <f t="shared" si="57"/>
        <v>25</v>
      </c>
      <c r="G140" s="9" t="str">
        <f t="shared" si="58"/>
        <v>107</v>
      </c>
      <c r="H140" s="9" t="str">
        <f t="shared" si="59"/>
        <v>02</v>
      </c>
      <c r="I140" s="9" t="str">
        <f t="shared" si="60"/>
        <v>02</v>
      </c>
      <c r="J140" s="3" t="s">
        <v>143</v>
      </c>
      <c r="K140" s="1" t="s">
        <v>339</v>
      </c>
      <c r="L140" s="12" t="s">
        <v>135</v>
      </c>
      <c r="M140" s="13">
        <v>1450</v>
      </c>
      <c r="N140" s="2" t="s">
        <v>973</v>
      </c>
      <c r="O140" s="5" t="s">
        <v>971</v>
      </c>
      <c r="P140" s="1" t="s">
        <v>337</v>
      </c>
      <c r="Q140" s="1" t="s">
        <v>926</v>
      </c>
      <c r="R140" s="1" t="s">
        <v>777</v>
      </c>
      <c r="S140" s="28" t="s">
        <v>44</v>
      </c>
    </row>
    <row r="141" spans="1:19" ht="60" customHeight="1">
      <c r="A141" s="6" t="str">
        <f>VLOOKUP([1]Worksheet!D419,[1]Worksheet!$X$7:Y$16,2,FALSE)</f>
        <v>服務公益類</v>
      </c>
      <c r="B141" s="24" t="s">
        <v>237</v>
      </c>
      <c r="C141" s="5" t="s">
        <v>810</v>
      </c>
      <c r="D141" s="9" t="str">
        <f t="shared" si="55"/>
        <v>107</v>
      </c>
      <c r="E141" s="9" t="str">
        <f t="shared" si="56"/>
        <v>01</v>
      </c>
      <c r="F141" s="9" t="str">
        <f t="shared" si="57"/>
        <v>25</v>
      </c>
      <c r="G141" s="9" t="str">
        <f t="shared" si="58"/>
        <v>107</v>
      </c>
      <c r="H141" s="9" t="str">
        <f t="shared" si="59"/>
        <v>02</v>
      </c>
      <c r="I141" s="9" t="str">
        <f t="shared" si="60"/>
        <v>02</v>
      </c>
      <c r="J141" s="3" t="s">
        <v>143</v>
      </c>
      <c r="K141" s="1" t="s">
        <v>339</v>
      </c>
      <c r="L141" s="12" t="s">
        <v>135</v>
      </c>
      <c r="M141" s="13">
        <v>1450</v>
      </c>
      <c r="N141" s="2" t="s">
        <v>973</v>
      </c>
      <c r="O141" s="5" t="s">
        <v>971</v>
      </c>
      <c r="P141" s="1" t="s">
        <v>337</v>
      </c>
      <c r="Q141" s="1" t="s">
        <v>925</v>
      </c>
      <c r="R141" s="1" t="s">
        <v>777</v>
      </c>
      <c r="S141" s="28" t="s">
        <v>44</v>
      </c>
    </row>
    <row r="142" spans="1:19" ht="60" customHeight="1">
      <c r="A142" s="6" t="str">
        <f>VLOOKUP([1]Worksheet!D420,[1]Worksheet!$X$7:Y$16,2,FALSE)</f>
        <v>休閒活動類</v>
      </c>
      <c r="B142" s="24" t="s">
        <v>343</v>
      </c>
      <c r="C142" s="5" t="s">
        <v>810</v>
      </c>
      <c r="D142" s="9" t="str">
        <f t="shared" si="55"/>
        <v>107</v>
      </c>
      <c r="E142" s="9" t="str">
        <f t="shared" si="56"/>
        <v>01</v>
      </c>
      <c r="F142" s="9" t="str">
        <f t="shared" si="57"/>
        <v>25</v>
      </c>
      <c r="G142" s="9" t="str">
        <f t="shared" si="58"/>
        <v>107</v>
      </c>
      <c r="H142" s="9" t="str">
        <f t="shared" si="59"/>
        <v>02</v>
      </c>
      <c r="I142" s="9" t="str">
        <f t="shared" si="60"/>
        <v>02</v>
      </c>
      <c r="J142" s="3" t="s">
        <v>143</v>
      </c>
      <c r="K142" s="1" t="s">
        <v>339</v>
      </c>
      <c r="L142" s="12" t="s">
        <v>135</v>
      </c>
      <c r="M142" s="13">
        <v>1450</v>
      </c>
      <c r="N142" s="2" t="s">
        <v>973</v>
      </c>
      <c r="O142" s="5" t="s">
        <v>971</v>
      </c>
      <c r="P142" s="1" t="s">
        <v>337</v>
      </c>
      <c r="Q142" s="1" t="s">
        <v>925</v>
      </c>
      <c r="R142" s="1" t="s">
        <v>777</v>
      </c>
      <c r="S142" s="28" t="s">
        <v>44</v>
      </c>
    </row>
    <row r="143" spans="1:19" ht="60" customHeight="1">
      <c r="A143" s="6" t="str">
        <f>VLOOKUP([1]Worksheet!D421,[1]Worksheet!$X$7:Y$16,2,FALSE)</f>
        <v>技能研習類</v>
      </c>
      <c r="B143" s="24" t="s">
        <v>344</v>
      </c>
      <c r="C143" s="5" t="s">
        <v>828</v>
      </c>
      <c r="D143" s="9" t="str">
        <f t="shared" si="55"/>
        <v>107</v>
      </c>
      <c r="E143" s="9" t="str">
        <f t="shared" si="56"/>
        <v>01</v>
      </c>
      <c r="F143" s="9" t="str">
        <f t="shared" si="57"/>
        <v>25</v>
      </c>
      <c r="G143" s="9" t="str">
        <f t="shared" si="58"/>
        <v>107</v>
      </c>
      <c r="H143" s="9" t="str">
        <f t="shared" si="59"/>
        <v>01</v>
      </c>
      <c r="I143" s="9" t="str">
        <f t="shared" si="60"/>
        <v>31</v>
      </c>
      <c r="J143" s="3" t="s">
        <v>138</v>
      </c>
      <c r="K143" s="1" t="s">
        <v>339</v>
      </c>
      <c r="L143" s="12" t="s">
        <v>135</v>
      </c>
      <c r="M143" s="13">
        <v>1250</v>
      </c>
      <c r="N143" s="2" t="s">
        <v>973</v>
      </c>
      <c r="O143" s="5" t="s">
        <v>971</v>
      </c>
      <c r="P143" s="1" t="s">
        <v>337</v>
      </c>
      <c r="Q143" s="1" t="s">
        <v>925</v>
      </c>
      <c r="R143" s="1" t="s">
        <v>777</v>
      </c>
      <c r="S143" s="28" t="s">
        <v>44</v>
      </c>
    </row>
    <row r="144" spans="1:19" ht="60" customHeight="1">
      <c r="A144" s="6" t="str">
        <f>VLOOKUP([1]Worksheet!D428,[1]Worksheet!$X$7:Y$16,2,FALSE)</f>
        <v>技能研習類</v>
      </c>
      <c r="B144" s="24" t="s">
        <v>346</v>
      </c>
      <c r="C144" s="5" t="s">
        <v>958</v>
      </c>
      <c r="D144" s="9" t="str">
        <f t="shared" si="55"/>
        <v>107</v>
      </c>
      <c r="E144" s="9" t="str">
        <f t="shared" si="56"/>
        <v>01</v>
      </c>
      <c r="F144" s="9" t="str">
        <f t="shared" si="57"/>
        <v>25</v>
      </c>
      <c r="G144" s="9" t="str">
        <f t="shared" si="58"/>
        <v>107</v>
      </c>
      <c r="H144" s="9" t="str">
        <f t="shared" si="59"/>
        <v>01</v>
      </c>
      <c r="I144" s="9" t="str">
        <f t="shared" si="60"/>
        <v>31</v>
      </c>
      <c r="J144" s="3" t="s">
        <v>138</v>
      </c>
      <c r="K144" s="1" t="s">
        <v>345</v>
      </c>
      <c r="L144" s="12" t="s">
        <v>135</v>
      </c>
      <c r="M144" s="13">
        <v>800</v>
      </c>
      <c r="N144" s="2" t="s">
        <v>720</v>
      </c>
      <c r="O144" s="12" t="s">
        <v>754</v>
      </c>
      <c r="P144" s="1" t="s">
        <v>345</v>
      </c>
      <c r="Q144" s="1" t="s">
        <v>924</v>
      </c>
      <c r="R144" s="1" t="s">
        <v>778</v>
      </c>
      <c r="S144" s="28" t="s">
        <v>44</v>
      </c>
    </row>
    <row r="145" spans="1:19" ht="60" customHeight="1">
      <c r="A145" s="6" t="str">
        <f>VLOOKUP([1]Worksheet!D429,[1]Worksheet!$X$7:Y$16,2,FALSE)</f>
        <v>技能研習類</v>
      </c>
      <c r="B145" s="24" t="s">
        <v>347</v>
      </c>
      <c r="C145" s="5" t="s">
        <v>710</v>
      </c>
      <c r="D145" s="9" t="str">
        <f t="shared" si="55"/>
        <v>107</v>
      </c>
      <c r="E145" s="9" t="str">
        <f t="shared" si="56"/>
        <v>01</v>
      </c>
      <c r="F145" s="9" t="str">
        <f t="shared" si="57"/>
        <v>25</v>
      </c>
      <c r="G145" s="9" t="str">
        <f t="shared" si="58"/>
        <v>107</v>
      </c>
      <c r="H145" s="9" t="str">
        <f t="shared" si="59"/>
        <v>01</v>
      </c>
      <c r="I145" s="9" t="str">
        <f t="shared" si="60"/>
        <v>31</v>
      </c>
      <c r="J145" s="3" t="s">
        <v>138</v>
      </c>
      <c r="K145" s="1" t="s">
        <v>345</v>
      </c>
      <c r="L145" s="12" t="s">
        <v>135</v>
      </c>
      <c r="M145" s="13">
        <v>650</v>
      </c>
      <c r="N145" s="2" t="s">
        <v>721</v>
      </c>
      <c r="O145" s="12" t="s">
        <v>754</v>
      </c>
      <c r="P145" s="1" t="s">
        <v>345</v>
      </c>
      <c r="Q145" s="1" t="s">
        <v>924</v>
      </c>
      <c r="R145" s="1" t="s">
        <v>778</v>
      </c>
      <c r="S145" s="28" t="s">
        <v>44</v>
      </c>
    </row>
    <row r="146" spans="1:19" ht="60" customHeight="1">
      <c r="A146" s="6" t="str">
        <f>VLOOKUP([1]Worksheet!D430,[1]Worksheet!$X$7:Y$16,2,FALSE)</f>
        <v>技能研習類</v>
      </c>
      <c r="B146" s="24" t="s">
        <v>208</v>
      </c>
      <c r="C146" s="5" t="s">
        <v>708</v>
      </c>
      <c r="D146" s="9" t="str">
        <f t="shared" si="55"/>
        <v>107</v>
      </c>
      <c r="E146" s="9" t="str">
        <f t="shared" si="56"/>
        <v>01</v>
      </c>
      <c r="F146" s="9" t="str">
        <f t="shared" si="57"/>
        <v>25</v>
      </c>
      <c r="G146" s="9" t="str">
        <f t="shared" si="58"/>
        <v>107</v>
      </c>
      <c r="H146" s="9" t="str">
        <f t="shared" si="59"/>
        <v>01</v>
      </c>
      <c r="I146" s="9" t="str">
        <f t="shared" si="60"/>
        <v>31</v>
      </c>
      <c r="J146" s="3" t="s">
        <v>138</v>
      </c>
      <c r="K146" s="1" t="s">
        <v>345</v>
      </c>
      <c r="L146" s="12" t="s">
        <v>135</v>
      </c>
      <c r="M146" s="13">
        <v>600</v>
      </c>
      <c r="N146" s="2" t="s">
        <v>721</v>
      </c>
      <c r="O146" s="12" t="s">
        <v>754</v>
      </c>
      <c r="P146" s="1" t="s">
        <v>345</v>
      </c>
      <c r="Q146" s="1" t="s">
        <v>924</v>
      </c>
      <c r="R146" s="1" t="s">
        <v>778</v>
      </c>
      <c r="S146" s="28" t="s">
        <v>44</v>
      </c>
    </row>
    <row r="147" spans="1:19" ht="60" customHeight="1">
      <c r="A147" s="6" t="str">
        <f>VLOOKUP([1]Worksheet!D431,[1]Worksheet!$X$7:Y$16,2,FALSE)</f>
        <v>體育競賽類</v>
      </c>
      <c r="B147" s="24" t="s">
        <v>348</v>
      </c>
      <c r="C147" s="5" t="s">
        <v>710</v>
      </c>
      <c r="D147" s="9" t="str">
        <f t="shared" si="55"/>
        <v>107</v>
      </c>
      <c r="E147" s="9" t="str">
        <f t="shared" si="56"/>
        <v>01</v>
      </c>
      <c r="F147" s="9" t="str">
        <f t="shared" si="57"/>
        <v>25</v>
      </c>
      <c r="G147" s="9" t="str">
        <f t="shared" si="58"/>
        <v>107</v>
      </c>
      <c r="H147" s="9" t="str">
        <f t="shared" si="59"/>
        <v>01</v>
      </c>
      <c r="I147" s="9" t="str">
        <f t="shared" si="60"/>
        <v>31</v>
      </c>
      <c r="J147" s="3" t="s">
        <v>138</v>
      </c>
      <c r="K147" s="1" t="s">
        <v>345</v>
      </c>
      <c r="L147" s="12" t="s">
        <v>135</v>
      </c>
      <c r="M147" s="13">
        <v>250</v>
      </c>
      <c r="N147" s="2" t="s">
        <v>721</v>
      </c>
      <c r="O147" s="12" t="s">
        <v>754</v>
      </c>
      <c r="P147" s="1" t="s">
        <v>345</v>
      </c>
      <c r="Q147" s="1" t="s">
        <v>924</v>
      </c>
      <c r="R147" s="1" t="s">
        <v>778</v>
      </c>
      <c r="S147" s="28" t="s">
        <v>44</v>
      </c>
    </row>
    <row r="148" spans="1:19" ht="60" customHeight="1">
      <c r="A148" s="6" t="str">
        <f>VLOOKUP([1]Worksheet!D432,[1]Worksheet!$X$7:Y$16,2,FALSE)</f>
        <v>休閒活動類</v>
      </c>
      <c r="B148" s="24" t="s">
        <v>210</v>
      </c>
      <c r="C148" s="5" t="s">
        <v>710</v>
      </c>
      <c r="D148" s="9" t="str">
        <f t="shared" si="55"/>
        <v>107</v>
      </c>
      <c r="E148" s="9" t="str">
        <f t="shared" si="56"/>
        <v>01</v>
      </c>
      <c r="F148" s="9" t="str">
        <f t="shared" si="57"/>
        <v>25</v>
      </c>
      <c r="G148" s="9" t="str">
        <f t="shared" si="58"/>
        <v>107</v>
      </c>
      <c r="H148" s="9" t="str">
        <f t="shared" si="59"/>
        <v>01</v>
      </c>
      <c r="I148" s="9" t="str">
        <f t="shared" si="60"/>
        <v>31</v>
      </c>
      <c r="J148" s="3" t="s">
        <v>138</v>
      </c>
      <c r="K148" s="1" t="s">
        <v>345</v>
      </c>
      <c r="L148" s="12" t="s">
        <v>135</v>
      </c>
      <c r="M148" s="13">
        <v>300</v>
      </c>
      <c r="N148" s="2" t="s">
        <v>721</v>
      </c>
      <c r="O148" s="12" t="s">
        <v>754</v>
      </c>
      <c r="P148" s="1" t="s">
        <v>345</v>
      </c>
      <c r="Q148" s="1" t="s">
        <v>924</v>
      </c>
      <c r="R148" s="1" t="s">
        <v>778</v>
      </c>
      <c r="S148" s="28" t="s">
        <v>44</v>
      </c>
    </row>
    <row r="149" spans="1:19" ht="60" customHeight="1">
      <c r="A149" s="6" t="str">
        <f>VLOOKUP([1]Worksheet!D433,[1]Worksheet!$X$7:Y$16,2,FALSE)</f>
        <v>休閒活動類</v>
      </c>
      <c r="B149" s="24" t="s">
        <v>249</v>
      </c>
      <c r="C149" s="5" t="s">
        <v>708</v>
      </c>
      <c r="D149" s="9" t="str">
        <f t="shared" si="55"/>
        <v>107</v>
      </c>
      <c r="E149" s="9" t="str">
        <f t="shared" si="56"/>
        <v>01</v>
      </c>
      <c r="F149" s="9" t="str">
        <f t="shared" si="57"/>
        <v>25</v>
      </c>
      <c r="G149" s="9" t="str">
        <f t="shared" si="58"/>
        <v>107</v>
      </c>
      <c r="H149" s="9" t="str">
        <f t="shared" si="59"/>
        <v>01</v>
      </c>
      <c r="I149" s="9" t="str">
        <f t="shared" si="60"/>
        <v>31</v>
      </c>
      <c r="J149" s="3" t="s">
        <v>138</v>
      </c>
      <c r="K149" s="1" t="s">
        <v>345</v>
      </c>
      <c r="L149" s="12" t="s">
        <v>135</v>
      </c>
      <c r="M149" s="13">
        <v>500</v>
      </c>
      <c r="N149" s="2" t="s">
        <v>721</v>
      </c>
      <c r="O149" s="12" t="s">
        <v>754</v>
      </c>
      <c r="P149" s="1" t="s">
        <v>345</v>
      </c>
      <c r="Q149" s="1" t="s">
        <v>924</v>
      </c>
      <c r="R149" s="1" t="s">
        <v>778</v>
      </c>
      <c r="S149" s="28" t="s">
        <v>44</v>
      </c>
    </row>
    <row r="150" spans="1:19" ht="60" customHeight="1">
      <c r="A150" s="6" t="str">
        <f>VLOOKUP([1]Worksheet!D434,[1]Worksheet!$X$7:Y$16,2,FALSE)</f>
        <v>技能研習類</v>
      </c>
      <c r="B150" s="24" t="s">
        <v>211</v>
      </c>
      <c r="C150" s="5" t="s">
        <v>710</v>
      </c>
      <c r="D150" s="9" t="str">
        <f t="shared" si="55"/>
        <v>107</v>
      </c>
      <c r="E150" s="9" t="str">
        <f t="shared" si="56"/>
        <v>01</v>
      </c>
      <c r="F150" s="9" t="str">
        <f t="shared" si="57"/>
        <v>25</v>
      </c>
      <c r="G150" s="9" t="str">
        <f t="shared" si="58"/>
        <v>107</v>
      </c>
      <c r="H150" s="9" t="str">
        <f t="shared" si="59"/>
        <v>01</v>
      </c>
      <c r="I150" s="9" t="str">
        <f t="shared" si="60"/>
        <v>31</v>
      </c>
      <c r="J150" s="3" t="s">
        <v>138</v>
      </c>
      <c r="K150" s="1" t="s">
        <v>345</v>
      </c>
      <c r="L150" s="12" t="s">
        <v>135</v>
      </c>
      <c r="M150" s="13">
        <v>800</v>
      </c>
      <c r="N150" s="2" t="s">
        <v>721</v>
      </c>
      <c r="O150" s="12" t="s">
        <v>754</v>
      </c>
      <c r="P150" s="1" t="s">
        <v>345</v>
      </c>
      <c r="Q150" s="1" t="s">
        <v>924</v>
      </c>
      <c r="R150" s="1" t="s">
        <v>778</v>
      </c>
      <c r="S150" s="28" t="s">
        <v>44</v>
      </c>
    </row>
    <row r="151" spans="1:19" ht="60" customHeight="1">
      <c r="A151" s="6" t="str">
        <f>VLOOKUP([1]Worksheet!D435,[1]Worksheet!$X$7:Y$16,2,FALSE)</f>
        <v>體育競賽類</v>
      </c>
      <c r="B151" s="24" t="s">
        <v>228</v>
      </c>
      <c r="C151" s="5" t="s">
        <v>707</v>
      </c>
      <c r="D151" s="9" t="str">
        <f t="shared" si="55"/>
        <v>107</v>
      </c>
      <c r="E151" s="9" t="str">
        <f t="shared" si="56"/>
        <v>01</v>
      </c>
      <c r="F151" s="9" t="str">
        <f t="shared" si="57"/>
        <v>25</v>
      </c>
      <c r="G151" s="9" t="str">
        <f t="shared" si="58"/>
        <v>107</v>
      </c>
      <c r="H151" s="9" t="str">
        <f t="shared" si="59"/>
        <v>02</v>
      </c>
      <c r="I151" s="9" t="str">
        <f t="shared" si="60"/>
        <v>06</v>
      </c>
      <c r="J151" s="3" t="s">
        <v>292</v>
      </c>
      <c r="K151" s="1" t="s">
        <v>345</v>
      </c>
      <c r="L151" s="12" t="s">
        <v>139</v>
      </c>
      <c r="M151" s="13">
        <v>0</v>
      </c>
      <c r="N151" s="2" t="s">
        <v>721</v>
      </c>
      <c r="O151" s="12" t="s">
        <v>754</v>
      </c>
      <c r="P151" s="1" t="s">
        <v>345</v>
      </c>
      <c r="Q151" s="1" t="s">
        <v>924</v>
      </c>
      <c r="R151" s="1" t="s">
        <v>778</v>
      </c>
      <c r="S151" s="28" t="s">
        <v>44</v>
      </c>
    </row>
    <row r="152" spans="1:19" ht="60" customHeight="1">
      <c r="A152" s="6" t="str">
        <f>VLOOKUP([1]Worksheet!D436,[1]Worksheet!$X$7:Y$16,2,FALSE)</f>
        <v>體育競賽類</v>
      </c>
      <c r="B152" s="24" t="s">
        <v>349</v>
      </c>
      <c r="C152" s="5" t="s">
        <v>710</v>
      </c>
      <c r="D152" s="9" t="str">
        <f t="shared" si="55"/>
        <v>107</v>
      </c>
      <c r="E152" s="9" t="str">
        <f t="shared" si="56"/>
        <v>01</v>
      </c>
      <c r="F152" s="9" t="str">
        <f t="shared" si="57"/>
        <v>25</v>
      </c>
      <c r="G152" s="9" t="str">
        <f t="shared" si="58"/>
        <v>107</v>
      </c>
      <c r="H152" s="9" t="str">
        <f t="shared" si="59"/>
        <v>02</v>
      </c>
      <c r="I152" s="9" t="str">
        <f t="shared" si="60"/>
        <v>07</v>
      </c>
      <c r="J152" s="3" t="s">
        <v>154</v>
      </c>
      <c r="K152" s="1" t="s">
        <v>345</v>
      </c>
      <c r="L152" s="12" t="s">
        <v>139</v>
      </c>
      <c r="M152" s="13">
        <v>0</v>
      </c>
      <c r="N152" s="2" t="s">
        <v>719</v>
      </c>
      <c r="O152" s="12" t="s">
        <v>754</v>
      </c>
      <c r="P152" s="1" t="s">
        <v>345</v>
      </c>
      <c r="Q152" s="1" t="s">
        <v>924</v>
      </c>
      <c r="R152" s="1" t="s">
        <v>778</v>
      </c>
      <c r="S152" s="28" t="s">
        <v>44</v>
      </c>
    </row>
    <row r="153" spans="1:19" ht="60" customHeight="1">
      <c r="A153" s="6" t="str">
        <f>VLOOKUP([1]Worksheet!D438,[1]Worksheet!$X$7:Y$16,2,FALSE)</f>
        <v>休閒活動類</v>
      </c>
      <c r="B153" s="24" t="s">
        <v>351</v>
      </c>
      <c r="C153" s="5" t="s">
        <v>722</v>
      </c>
      <c r="D153" s="9" t="str">
        <f t="shared" si="55"/>
        <v>107</v>
      </c>
      <c r="E153" s="9" t="str">
        <f t="shared" si="56"/>
        <v>02</v>
      </c>
      <c r="F153" s="9" t="str">
        <f t="shared" si="57"/>
        <v>05</v>
      </c>
      <c r="G153" s="9" t="str">
        <f t="shared" si="58"/>
        <v>107</v>
      </c>
      <c r="H153" s="9" t="str">
        <f t="shared" si="59"/>
        <v>02</v>
      </c>
      <c r="I153" s="9" t="str">
        <f t="shared" si="60"/>
        <v>09</v>
      </c>
      <c r="J153" s="3" t="s">
        <v>214</v>
      </c>
      <c r="K153" s="1" t="s">
        <v>350</v>
      </c>
      <c r="L153" s="12" t="s">
        <v>135</v>
      </c>
      <c r="M153" s="13">
        <v>600</v>
      </c>
      <c r="N153" s="5" t="s">
        <v>753</v>
      </c>
      <c r="O153" s="12" t="s">
        <v>754</v>
      </c>
      <c r="P153" s="1" t="s">
        <v>350</v>
      </c>
      <c r="Q153" s="1" t="s">
        <v>921</v>
      </c>
      <c r="R153" s="1" t="s">
        <v>779</v>
      </c>
      <c r="S153" s="28" t="s">
        <v>44</v>
      </c>
    </row>
    <row r="154" spans="1:19" ht="60" customHeight="1">
      <c r="A154" s="6" t="str">
        <f>VLOOKUP([1]Worksheet!D439,[1]Worksheet!$X$7:Y$16,2,FALSE)</f>
        <v>休閒活動類</v>
      </c>
      <c r="B154" s="24" t="s">
        <v>352</v>
      </c>
      <c r="C154" s="5" t="s">
        <v>722</v>
      </c>
      <c r="D154" s="9" t="str">
        <f t="shared" si="55"/>
        <v>107</v>
      </c>
      <c r="E154" s="9" t="str">
        <f t="shared" si="56"/>
        <v>01</v>
      </c>
      <c r="F154" s="9" t="str">
        <f t="shared" si="57"/>
        <v>29</v>
      </c>
      <c r="G154" s="9" t="str">
        <f t="shared" si="58"/>
        <v>107</v>
      </c>
      <c r="H154" s="9" t="str">
        <f t="shared" si="59"/>
        <v>02</v>
      </c>
      <c r="I154" s="9" t="str">
        <f t="shared" si="60"/>
        <v>08</v>
      </c>
      <c r="J154" s="3" t="s">
        <v>353</v>
      </c>
      <c r="K154" s="1" t="s">
        <v>350</v>
      </c>
      <c r="L154" s="12" t="s">
        <v>135</v>
      </c>
      <c r="M154" s="13">
        <v>1200</v>
      </c>
      <c r="N154" s="5" t="s">
        <v>753</v>
      </c>
      <c r="O154" s="12" t="s">
        <v>754</v>
      </c>
      <c r="P154" s="1" t="s">
        <v>350</v>
      </c>
      <c r="Q154" s="1" t="s">
        <v>922</v>
      </c>
      <c r="R154" s="1" t="s">
        <v>779</v>
      </c>
      <c r="S154" s="28" t="s">
        <v>44</v>
      </c>
    </row>
    <row r="155" spans="1:19" ht="60" customHeight="1">
      <c r="A155" s="6" t="str">
        <f>VLOOKUP([1]Worksheet!D440,[1]Worksheet!$X$7:Y$16,2,FALSE)</f>
        <v>體育競賽類</v>
      </c>
      <c r="B155" s="24" t="s">
        <v>354</v>
      </c>
      <c r="C155" s="5" t="s">
        <v>722</v>
      </c>
      <c r="D155" s="9" t="str">
        <f t="shared" si="55"/>
        <v>107</v>
      </c>
      <c r="E155" s="9" t="str">
        <f t="shared" si="56"/>
        <v>01</v>
      </c>
      <c r="F155" s="9" t="str">
        <f t="shared" si="57"/>
        <v>29</v>
      </c>
      <c r="G155" s="9" t="str">
        <f t="shared" si="58"/>
        <v>107</v>
      </c>
      <c r="H155" s="9" t="str">
        <f t="shared" si="59"/>
        <v>02</v>
      </c>
      <c r="I155" s="9" t="str">
        <f t="shared" si="60"/>
        <v>09</v>
      </c>
      <c r="J155" s="3" t="s">
        <v>172</v>
      </c>
      <c r="K155" s="1" t="s">
        <v>350</v>
      </c>
      <c r="L155" s="12" t="s">
        <v>135</v>
      </c>
      <c r="M155" s="13">
        <v>1500</v>
      </c>
      <c r="N155" s="5" t="s">
        <v>753</v>
      </c>
      <c r="O155" s="12" t="s">
        <v>754</v>
      </c>
      <c r="P155" s="1" t="s">
        <v>350</v>
      </c>
      <c r="Q155" s="1" t="s">
        <v>922</v>
      </c>
      <c r="R155" s="1" t="s">
        <v>779</v>
      </c>
      <c r="S155" s="28" t="s">
        <v>44</v>
      </c>
    </row>
    <row r="156" spans="1:19" ht="60" customHeight="1">
      <c r="A156" s="6" t="str">
        <f>VLOOKUP([1]Worksheet!D441,[1]Worksheet!$X$7:Y$16,2,FALSE)</f>
        <v>技能研習類</v>
      </c>
      <c r="B156" s="24" t="s">
        <v>355</v>
      </c>
      <c r="C156" s="5" t="s">
        <v>722</v>
      </c>
      <c r="D156" s="9" t="str">
        <f t="shared" si="55"/>
        <v>107</v>
      </c>
      <c r="E156" s="9" t="str">
        <f t="shared" si="56"/>
        <v>01</v>
      </c>
      <c r="F156" s="9" t="str">
        <f t="shared" si="57"/>
        <v>29</v>
      </c>
      <c r="G156" s="9" t="str">
        <f t="shared" si="58"/>
        <v>107</v>
      </c>
      <c r="H156" s="9" t="str">
        <f t="shared" si="59"/>
        <v>02</v>
      </c>
      <c r="I156" s="9" t="str">
        <f t="shared" si="60"/>
        <v>09</v>
      </c>
      <c r="J156" s="3" t="s">
        <v>172</v>
      </c>
      <c r="K156" s="1" t="s">
        <v>350</v>
      </c>
      <c r="L156" s="12" t="s">
        <v>135</v>
      </c>
      <c r="M156" s="13">
        <v>1500</v>
      </c>
      <c r="N156" s="5" t="s">
        <v>753</v>
      </c>
      <c r="O156" s="12" t="s">
        <v>754</v>
      </c>
      <c r="P156" s="1" t="s">
        <v>350</v>
      </c>
      <c r="Q156" s="1" t="s">
        <v>922</v>
      </c>
      <c r="R156" s="1" t="s">
        <v>779</v>
      </c>
      <c r="S156" s="28" t="s">
        <v>44</v>
      </c>
    </row>
    <row r="157" spans="1:19" ht="60" customHeight="1">
      <c r="A157" s="6" t="str">
        <f>VLOOKUP([1]Worksheet!D442,[1]Worksheet!$X$7:Y$16,2,FALSE)</f>
        <v>技能研習類</v>
      </c>
      <c r="B157" s="24" t="s">
        <v>356</v>
      </c>
      <c r="C157" s="5" t="s">
        <v>722</v>
      </c>
      <c r="D157" s="9" t="str">
        <f t="shared" si="55"/>
        <v>107</v>
      </c>
      <c r="E157" s="9" t="str">
        <f t="shared" si="56"/>
        <v>01</v>
      </c>
      <c r="F157" s="9" t="str">
        <f t="shared" si="57"/>
        <v>29</v>
      </c>
      <c r="G157" s="9" t="str">
        <f t="shared" si="58"/>
        <v>107</v>
      </c>
      <c r="H157" s="9" t="str">
        <f t="shared" si="59"/>
        <v>02</v>
      </c>
      <c r="I157" s="9" t="str">
        <f t="shared" si="60"/>
        <v>09</v>
      </c>
      <c r="J157" s="3" t="s">
        <v>172</v>
      </c>
      <c r="K157" s="1" t="s">
        <v>350</v>
      </c>
      <c r="L157" s="12" t="s">
        <v>135</v>
      </c>
      <c r="M157" s="13">
        <v>1500</v>
      </c>
      <c r="N157" s="5" t="s">
        <v>753</v>
      </c>
      <c r="O157" s="12" t="s">
        <v>754</v>
      </c>
      <c r="P157" s="1" t="s">
        <v>350</v>
      </c>
      <c r="Q157" s="1" t="s">
        <v>923</v>
      </c>
      <c r="R157" s="1" t="s">
        <v>779</v>
      </c>
      <c r="S157" s="28" t="s">
        <v>44</v>
      </c>
    </row>
    <row r="158" spans="1:19" ht="60" customHeight="1">
      <c r="A158" s="6" t="str">
        <f>VLOOKUP([1]Worksheet!D446,[1]Worksheet!$X$7:Y$16,2,FALSE)</f>
        <v>技能研習類</v>
      </c>
      <c r="B158" s="24" t="s">
        <v>358</v>
      </c>
      <c r="C158" s="5" t="s">
        <v>813</v>
      </c>
      <c r="D158" s="9" t="str">
        <f t="shared" si="55"/>
        <v>107</v>
      </c>
      <c r="E158" s="9" t="str">
        <f t="shared" si="56"/>
        <v>01</v>
      </c>
      <c r="F158" s="9" t="str">
        <f t="shared" si="57"/>
        <v>24</v>
      </c>
      <c r="G158" s="9" t="str">
        <f t="shared" si="58"/>
        <v>107</v>
      </c>
      <c r="H158" s="9" t="str">
        <f t="shared" si="59"/>
        <v>01</v>
      </c>
      <c r="I158" s="9" t="str">
        <f t="shared" si="60"/>
        <v>26</v>
      </c>
      <c r="J158" s="3" t="s">
        <v>359</v>
      </c>
      <c r="K158" s="1" t="s">
        <v>357</v>
      </c>
      <c r="L158" s="12" t="s">
        <v>139</v>
      </c>
      <c r="M158" s="13">
        <v>0</v>
      </c>
      <c r="N158" s="5" t="s">
        <v>753</v>
      </c>
      <c r="O158" s="12" t="s">
        <v>754</v>
      </c>
      <c r="P158" s="1" t="s">
        <v>357</v>
      </c>
      <c r="Q158" s="1" t="s">
        <v>730</v>
      </c>
      <c r="R158" s="1" t="s">
        <v>635</v>
      </c>
      <c r="S158" s="28" t="s">
        <v>44</v>
      </c>
    </row>
    <row r="159" spans="1:19" ht="60" customHeight="1">
      <c r="A159" s="6" t="str">
        <f>VLOOKUP([1]Worksheet!D449,[1]Worksheet!$X$7:Y$16,2,FALSE)</f>
        <v>體育競賽類</v>
      </c>
      <c r="B159" s="24" t="s">
        <v>361</v>
      </c>
      <c r="C159" s="5" t="s">
        <v>809</v>
      </c>
      <c r="D159" s="9" t="str">
        <f t="shared" si="55"/>
        <v>107</v>
      </c>
      <c r="E159" s="9" t="str">
        <f t="shared" si="56"/>
        <v>01</v>
      </c>
      <c r="F159" s="9" t="str">
        <f t="shared" si="57"/>
        <v>25</v>
      </c>
      <c r="G159" s="9" t="str">
        <f t="shared" si="58"/>
        <v>107</v>
      </c>
      <c r="H159" s="9" t="str">
        <f t="shared" si="59"/>
        <v>01</v>
      </c>
      <c r="I159" s="9" t="str">
        <f t="shared" si="60"/>
        <v>26</v>
      </c>
      <c r="J159" s="3" t="s">
        <v>157</v>
      </c>
      <c r="K159" s="1" t="s">
        <v>360</v>
      </c>
      <c r="L159" s="12" t="s">
        <v>139</v>
      </c>
      <c r="M159" s="13">
        <v>0</v>
      </c>
      <c r="N159" s="5" t="s">
        <v>753</v>
      </c>
      <c r="O159" s="12" t="s">
        <v>754</v>
      </c>
      <c r="P159" s="1" t="s">
        <v>360</v>
      </c>
      <c r="Q159" s="1" t="s">
        <v>731</v>
      </c>
      <c r="R159" s="1" t="s">
        <v>780</v>
      </c>
      <c r="S159" s="28" t="s">
        <v>44</v>
      </c>
    </row>
    <row r="160" spans="1:19" ht="60" customHeight="1">
      <c r="A160" s="6" t="str">
        <f>VLOOKUP([1]Worksheet!D449,[1]Worksheet!$X$7:Y$16,2,FALSE)</f>
        <v>體育競賽類</v>
      </c>
      <c r="B160" s="24" t="s">
        <v>362</v>
      </c>
      <c r="C160" s="5" t="s">
        <v>813</v>
      </c>
      <c r="D160" s="9" t="str">
        <f t="shared" ref="D160" si="61">MID(J160,1,3)</f>
        <v>107</v>
      </c>
      <c r="E160" s="9" t="s">
        <v>901</v>
      </c>
      <c r="F160" s="9" t="s">
        <v>882</v>
      </c>
      <c r="G160" s="9" t="str">
        <f t="shared" ref="G160" si="62">MID(J160,11,3)</f>
        <v>107</v>
      </c>
      <c r="H160" s="9" t="str">
        <f t="shared" ref="H160" si="63">MID(J160,15,2)</f>
        <v>01</v>
      </c>
      <c r="I160" s="9" t="s">
        <v>902</v>
      </c>
      <c r="J160" s="3" t="s">
        <v>363</v>
      </c>
      <c r="K160" s="1" t="s">
        <v>360</v>
      </c>
      <c r="L160" s="12" t="s">
        <v>111</v>
      </c>
      <c r="M160" s="13">
        <v>400</v>
      </c>
      <c r="N160" s="5" t="s">
        <v>120</v>
      </c>
      <c r="O160" s="12" t="s">
        <v>754</v>
      </c>
      <c r="P160" s="1" t="s">
        <v>360</v>
      </c>
      <c r="Q160" s="1" t="s">
        <v>732</v>
      </c>
      <c r="R160" s="1" t="s">
        <v>781</v>
      </c>
      <c r="S160" s="28" t="s">
        <v>44</v>
      </c>
    </row>
    <row r="161" spans="1:19" ht="60" customHeight="1">
      <c r="A161" s="6" t="str">
        <f>VLOOKUP([1]Worksheet!D450,[1]Worksheet!$X$7:Y$16,2,FALSE)</f>
        <v>技能研習類</v>
      </c>
      <c r="B161" s="24" t="s">
        <v>362</v>
      </c>
      <c r="C161" s="5" t="s">
        <v>813</v>
      </c>
      <c r="D161" s="9" t="str">
        <f t="shared" si="55"/>
        <v>107</v>
      </c>
      <c r="E161" s="9" t="str">
        <f t="shared" si="56"/>
        <v>01</v>
      </c>
      <c r="F161" s="9" t="s">
        <v>898</v>
      </c>
      <c r="G161" s="9" t="str">
        <f t="shared" si="58"/>
        <v>107</v>
      </c>
      <c r="H161" s="9" t="str">
        <f t="shared" si="59"/>
        <v>01</v>
      </c>
      <c r="I161" s="9" t="s">
        <v>904</v>
      </c>
      <c r="J161" s="3" t="s">
        <v>363</v>
      </c>
      <c r="K161" s="1" t="s">
        <v>360</v>
      </c>
      <c r="L161" s="12" t="s">
        <v>135</v>
      </c>
      <c r="M161" s="13">
        <v>400</v>
      </c>
      <c r="N161" s="5" t="s">
        <v>753</v>
      </c>
      <c r="O161" s="12" t="s">
        <v>754</v>
      </c>
      <c r="P161" s="1" t="s">
        <v>360</v>
      </c>
      <c r="Q161" s="1" t="s">
        <v>732</v>
      </c>
      <c r="R161" s="1" t="s">
        <v>781</v>
      </c>
      <c r="S161" s="28" t="s">
        <v>44</v>
      </c>
    </row>
    <row r="162" spans="1:19" ht="60" customHeight="1">
      <c r="A162" s="6" t="str">
        <f>VLOOKUP([1]Worksheet!D453,[1]Worksheet!$X$7:Y$16,2,FALSE)</f>
        <v>休閒活動類</v>
      </c>
      <c r="B162" s="24" t="s">
        <v>365</v>
      </c>
      <c r="C162" s="5" t="s">
        <v>821</v>
      </c>
      <c r="D162" s="9" t="str">
        <f t="shared" si="55"/>
        <v>106</v>
      </c>
      <c r="E162" s="9" t="str">
        <f t="shared" si="56"/>
        <v>01</v>
      </c>
      <c r="F162" s="9" t="str">
        <f t="shared" si="57"/>
        <v>31</v>
      </c>
      <c r="G162" s="9" t="s">
        <v>884</v>
      </c>
      <c r="H162" s="9" t="s">
        <v>875</v>
      </c>
      <c r="I162" s="9" t="s">
        <v>904</v>
      </c>
      <c r="J162" s="3" t="s">
        <v>366</v>
      </c>
      <c r="K162" s="1" t="s">
        <v>367</v>
      </c>
      <c r="L162" s="12" t="s">
        <v>139</v>
      </c>
      <c r="M162" s="13">
        <v>0</v>
      </c>
      <c r="N162" s="5" t="s">
        <v>753</v>
      </c>
      <c r="O162" s="12" t="s">
        <v>754</v>
      </c>
      <c r="P162" s="1" t="s">
        <v>364</v>
      </c>
      <c r="Q162" s="1" t="s">
        <v>733</v>
      </c>
      <c r="R162" s="1" t="s">
        <v>1041</v>
      </c>
      <c r="S162" s="28" t="s">
        <v>447</v>
      </c>
    </row>
    <row r="163" spans="1:19" ht="60" customHeight="1">
      <c r="A163" s="6" t="str">
        <f>VLOOKUP([1]Worksheet!D458,[1]Worksheet!$X$7:Y$16,2,FALSE)</f>
        <v>體育競賽類</v>
      </c>
      <c r="B163" s="24" t="s">
        <v>854</v>
      </c>
      <c r="C163" s="5" t="s">
        <v>825</v>
      </c>
      <c r="D163" s="9" t="str">
        <f t="shared" si="55"/>
        <v>107</v>
      </c>
      <c r="E163" s="9" t="str">
        <f t="shared" si="56"/>
        <v>01</v>
      </c>
      <c r="F163" s="9" t="str">
        <f t="shared" si="57"/>
        <v>30</v>
      </c>
      <c r="G163" s="9" t="str">
        <f t="shared" si="58"/>
        <v>107</v>
      </c>
      <c r="H163" s="9" t="str">
        <f t="shared" si="59"/>
        <v>01</v>
      </c>
      <c r="I163" s="9" t="str">
        <f t="shared" si="60"/>
        <v>31</v>
      </c>
      <c r="J163" s="3" t="s">
        <v>368</v>
      </c>
      <c r="K163" s="1" t="s">
        <v>370</v>
      </c>
      <c r="L163" s="12" t="s">
        <v>139</v>
      </c>
      <c r="M163" s="13">
        <v>0</v>
      </c>
      <c r="N163" s="5" t="s">
        <v>753</v>
      </c>
      <c r="O163" s="12" t="s">
        <v>754</v>
      </c>
      <c r="P163" s="1" t="s">
        <v>369</v>
      </c>
      <c r="Q163" s="1" t="s">
        <v>927</v>
      </c>
      <c r="R163" s="1" t="s">
        <v>855</v>
      </c>
      <c r="S163" s="28" t="s">
        <v>44</v>
      </c>
    </row>
    <row r="164" spans="1:19" ht="60" customHeight="1">
      <c r="A164" s="6" t="str">
        <f>VLOOKUP([1]Worksheet!D460,[1]Worksheet!$X$7:Y$16,2,FALSE)</f>
        <v>技能研習類</v>
      </c>
      <c r="B164" s="24" t="s">
        <v>372</v>
      </c>
      <c r="C164" s="5" t="s">
        <v>829</v>
      </c>
      <c r="D164" s="9" t="str">
        <f t="shared" ref="D164:D188" si="64">MID(J164,1,3)</f>
        <v>107</v>
      </c>
      <c r="E164" s="9" t="str">
        <f t="shared" ref="E164:E188" si="65">MID(J164,5,2)</f>
        <v>01</v>
      </c>
      <c r="F164" s="9" t="str">
        <f t="shared" ref="F164:F188" si="66">MID(J164,8,2)</f>
        <v>25</v>
      </c>
      <c r="G164" s="9" t="str">
        <f t="shared" ref="G164:G188" si="67">MID(J164,11,3)</f>
        <v>107</v>
      </c>
      <c r="H164" s="9" t="str">
        <f t="shared" ref="H164:H188" si="68">MID(J164,15,2)</f>
        <v>01</v>
      </c>
      <c r="I164" s="9" t="str">
        <f t="shared" ref="I164:I188" si="69">MID(J164,18,2)</f>
        <v>31</v>
      </c>
      <c r="J164" s="3" t="s">
        <v>138</v>
      </c>
      <c r="K164" s="1" t="s">
        <v>371</v>
      </c>
      <c r="L164" s="12" t="s">
        <v>135</v>
      </c>
      <c r="M164" s="13">
        <v>800</v>
      </c>
      <c r="N164" s="5" t="s">
        <v>753</v>
      </c>
      <c r="O164" s="12" t="s">
        <v>754</v>
      </c>
      <c r="P164" s="1" t="s">
        <v>371</v>
      </c>
      <c r="Q164" s="1" t="s">
        <v>1009</v>
      </c>
      <c r="R164" s="1" t="s">
        <v>634</v>
      </c>
      <c r="S164" s="28" t="s">
        <v>44</v>
      </c>
    </row>
    <row r="165" spans="1:19" ht="60" customHeight="1">
      <c r="A165" s="6" t="str">
        <f>VLOOKUP([1]Worksheet!D461,[1]Worksheet!$X$7:Y$16,2,FALSE)</f>
        <v>服務公益類</v>
      </c>
      <c r="B165" s="24" t="s">
        <v>373</v>
      </c>
      <c r="C165" s="5" t="s">
        <v>826</v>
      </c>
      <c r="D165" s="9" t="str">
        <f t="shared" si="64"/>
        <v>107</v>
      </c>
      <c r="E165" s="9" t="str">
        <f t="shared" si="65"/>
        <v>01</v>
      </c>
      <c r="F165" s="9" t="str">
        <f t="shared" si="66"/>
        <v>25</v>
      </c>
      <c r="G165" s="9" t="str">
        <f t="shared" si="67"/>
        <v>107</v>
      </c>
      <c r="H165" s="9" t="str">
        <f t="shared" si="68"/>
        <v>01</v>
      </c>
      <c r="I165" s="9" t="str">
        <f t="shared" si="69"/>
        <v>31</v>
      </c>
      <c r="J165" s="3" t="s">
        <v>138</v>
      </c>
      <c r="K165" s="1" t="s">
        <v>371</v>
      </c>
      <c r="L165" s="12" t="s">
        <v>135</v>
      </c>
      <c r="M165" s="13">
        <v>1300</v>
      </c>
      <c r="N165" s="5" t="s">
        <v>753</v>
      </c>
      <c r="O165" s="12" t="s">
        <v>754</v>
      </c>
      <c r="P165" s="1" t="s">
        <v>371</v>
      </c>
      <c r="Q165" s="1" t="s">
        <v>1009</v>
      </c>
      <c r="R165" s="1" t="s">
        <v>634</v>
      </c>
      <c r="S165" s="28" t="s">
        <v>44</v>
      </c>
    </row>
    <row r="166" spans="1:19" ht="60" customHeight="1">
      <c r="A166" s="6" t="str">
        <f>VLOOKUP([1]Worksheet!D462,[1]Worksheet!$X$7:Y$16,2,FALSE)</f>
        <v>體育競賽類</v>
      </c>
      <c r="B166" s="24" t="s">
        <v>153</v>
      </c>
      <c r="C166" s="5" t="s">
        <v>818</v>
      </c>
      <c r="D166" s="9" t="str">
        <f t="shared" si="64"/>
        <v>107</v>
      </c>
      <c r="E166" s="9" t="str">
        <f t="shared" si="65"/>
        <v>01</v>
      </c>
      <c r="F166" s="9" t="str">
        <f t="shared" si="66"/>
        <v>25</v>
      </c>
      <c r="G166" s="9" t="str">
        <f t="shared" si="67"/>
        <v>107</v>
      </c>
      <c r="H166" s="9" t="str">
        <f t="shared" si="68"/>
        <v>01</v>
      </c>
      <c r="I166" s="9" t="str">
        <f t="shared" si="69"/>
        <v>31</v>
      </c>
      <c r="J166" s="3" t="s">
        <v>138</v>
      </c>
      <c r="K166" s="1" t="s">
        <v>371</v>
      </c>
      <c r="L166" s="12" t="s">
        <v>135</v>
      </c>
      <c r="M166" s="13">
        <v>600</v>
      </c>
      <c r="N166" s="5" t="s">
        <v>753</v>
      </c>
      <c r="O166" s="12" t="s">
        <v>754</v>
      </c>
      <c r="P166" s="1" t="s">
        <v>371</v>
      </c>
      <c r="Q166" s="1" t="s">
        <v>1009</v>
      </c>
      <c r="R166" s="1" t="s">
        <v>633</v>
      </c>
      <c r="S166" s="28" t="s">
        <v>44</v>
      </c>
    </row>
    <row r="167" spans="1:19" ht="60" customHeight="1">
      <c r="A167" s="6" t="str">
        <f>VLOOKUP([1]Worksheet!D463,[1]Worksheet!$X$7:Y$16,2,FALSE)</f>
        <v>體育競賽類</v>
      </c>
      <c r="B167" s="24" t="s">
        <v>177</v>
      </c>
      <c r="C167" s="5" t="s">
        <v>818</v>
      </c>
      <c r="D167" s="9" t="str">
        <f t="shared" si="64"/>
        <v>107</v>
      </c>
      <c r="E167" s="9" t="str">
        <f t="shared" si="65"/>
        <v>01</v>
      </c>
      <c r="F167" s="9" t="str">
        <f t="shared" si="66"/>
        <v>25</v>
      </c>
      <c r="G167" s="9" t="str">
        <f t="shared" si="67"/>
        <v>107</v>
      </c>
      <c r="H167" s="9" t="str">
        <f t="shared" si="68"/>
        <v>01</v>
      </c>
      <c r="I167" s="9" t="str">
        <f t="shared" si="69"/>
        <v>31</v>
      </c>
      <c r="J167" s="3" t="s">
        <v>138</v>
      </c>
      <c r="K167" s="1" t="s">
        <v>371</v>
      </c>
      <c r="L167" s="12" t="s">
        <v>135</v>
      </c>
      <c r="M167" s="13">
        <v>600</v>
      </c>
      <c r="N167" s="5" t="s">
        <v>753</v>
      </c>
      <c r="O167" s="12" t="s">
        <v>754</v>
      </c>
      <c r="P167" s="1" t="s">
        <v>371</v>
      </c>
      <c r="Q167" s="1" t="s">
        <v>1009</v>
      </c>
      <c r="R167" s="1" t="s">
        <v>633</v>
      </c>
      <c r="S167" s="28" t="s">
        <v>44</v>
      </c>
    </row>
    <row r="168" spans="1:19" ht="60" customHeight="1">
      <c r="A168" s="6" t="str">
        <f>VLOOKUP([1]Worksheet!D465,[1]Worksheet!$X$7:Y$16,2,FALSE)</f>
        <v>體育競賽類</v>
      </c>
      <c r="B168" s="24" t="s">
        <v>235</v>
      </c>
      <c r="C168" s="5" t="s">
        <v>802</v>
      </c>
      <c r="D168" s="9" t="str">
        <f t="shared" si="64"/>
        <v>107</v>
      </c>
      <c r="E168" s="9" t="str">
        <f t="shared" si="65"/>
        <v>01</v>
      </c>
      <c r="F168" s="9" t="str">
        <f t="shared" si="66"/>
        <v>25</v>
      </c>
      <c r="G168" s="9" t="str">
        <f t="shared" si="67"/>
        <v>107</v>
      </c>
      <c r="H168" s="9" t="str">
        <f t="shared" si="68"/>
        <v>02</v>
      </c>
      <c r="I168" s="9" t="str">
        <f t="shared" si="69"/>
        <v>07</v>
      </c>
      <c r="J168" s="3" t="s">
        <v>154</v>
      </c>
      <c r="K168" s="1" t="s">
        <v>375</v>
      </c>
      <c r="L168" s="12" t="s">
        <v>135</v>
      </c>
      <c r="M168" s="13">
        <v>2000</v>
      </c>
      <c r="N168" s="5" t="s">
        <v>753</v>
      </c>
      <c r="O168" s="12" t="s">
        <v>754</v>
      </c>
      <c r="P168" s="1" t="s">
        <v>374</v>
      </c>
      <c r="Q168" s="1" t="s">
        <v>734</v>
      </c>
      <c r="R168" s="1" t="s">
        <v>632</v>
      </c>
      <c r="S168" s="28" t="s">
        <v>448</v>
      </c>
    </row>
    <row r="169" spans="1:19" ht="60" customHeight="1">
      <c r="A169" s="6" t="str">
        <f>VLOOKUP([1]Worksheet!D466,[1]Worksheet!$X$7:Y$16,2,FALSE)</f>
        <v>技能研習類</v>
      </c>
      <c r="B169" s="24" t="s">
        <v>376</v>
      </c>
      <c r="C169" s="5" t="s">
        <v>802</v>
      </c>
      <c r="D169" s="9" t="str">
        <f t="shared" si="64"/>
        <v>107</v>
      </c>
      <c r="E169" s="9" t="str">
        <f t="shared" si="65"/>
        <v>01</v>
      </c>
      <c r="F169" s="9" t="str">
        <f t="shared" si="66"/>
        <v>25</v>
      </c>
      <c r="G169" s="9" t="str">
        <f t="shared" si="67"/>
        <v>107</v>
      </c>
      <c r="H169" s="9" t="str">
        <f t="shared" si="68"/>
        <v>02</v>
      </c>
      <c r="I169" s="9" t="str">
        <f t="shared" si="69"/>
        <v>07</v>
      </c>
      <c r="J169" s="3" t="s">
        <v>154</v>
      </c>
      <c r="K169" s="1" t="s">
        <v>375</v>
      </c>
      <c r="L169" s="12" t="s">
        <v>135</v>
      </c>
      <c r="M169" s="13">
        <v>1000</v>
      </c>
      <c r="N169" s="5" t="s">
        <v>753</v>
      </c>
      <c r="O169" s="12" t="s">
        <v>754</v>
      </c>
      <c r="P169" s="1" t="s">
        <v>374</v>
      </c>
      <c r="Q169" s="1" t="s">
        <v>734</v>
      </c>
      <c r="R169" s="1" t="s">
        <v>629</v>
      </c>
      <c r="S169" s="28" t="s">
        <v>448</v>
      </c>
    </row>
    <row r="170" spans="1:19" ht="60" customHeight="1">
      <c r="A170" s="6" t="str">
        <f>VLOOKUP([1]Worksheet!D467,[1]Worksheet!$X$7:Y$16,2,FALSE)</f>
        <v>體育競賽類</v>
      </c>
      <c r="B170" s="24" t="s">
        <v>140</v>
      </c>
      <c r="C170" s="5" t="s">
        <v>802</v>
      </c>
      <c r="D170" s="9" t="str">
        <f t="shared" si="64"/>
        <v>107</v>
      </c>
      <c r="E170" s="9" t="str">
        <f t="shared" si="65"/>
        <v>01</v>
      </c>
      <c r="F170" s="9" t="str">
        <f t="shared" si="66"/>
        <v>25</v>
      </c>
      <c r="G170" s="9" t="str">
        <f t="shared" si="67"/>
        <v>107</v>
      </c>
      <c r="H170" s="9" t="str">
        <f t="shared" si="68"/>
        <v>02</v>
      </c>
      <c r="I170" s="9" t="str">
        <f t="shared" si="69"/>
        <v>07</v>
      </c>
      <c r="J170" s="3" t="s">
        <v>154</v>
      </c>
      <c r="K170" s="1" t="s">
        <v>375</v>
      </c>
      <c r="L170" s="12" t="s">
        <v>135</v>
      </c>
      <c r="M170" s="13">
        <v>900</v>
      </c>
      <c r="N170" s="5" t="s">
        <v>753</v>
      </c>
      <c r="O170" s="12" t="s">
        <v>754</v>
      </c>
      <c r="P170" s="1" t="s">
        <v>374</v>
      </c>
      <c r="Q170" s="1" t="s">
        <v>734</v>
      </c>
      <c r="R170" s="1" t="s">
        <v>630</v>
      </c>
      <c r="S170" s="28" t="s">
        <v>448</v>
      </c>
    </row>
    <row r="171" spans="1:19" ht="60" customHeight="1">
      <c r="A171" s="6" t="str">
        <f>VLOOKUP([1]Worksheet!D468,[1]Worksheet!$X$7:Y$16,2,FALSE)</f>
        <v>服務公益類</v>
      </c>
      <c r="B171" s="24" t="s">
        <v>377</v>
      </c>
      <c r="C171" s="5" t="s">
        <v>802</v>
      </c>
      <c r="D171" s="9" t="str">
        <f t="shared" si="64"/>
        <v>107</v>
      </c>
      <c r="E171" s="9" t="str">
        <f t="shared" si="65"/>
        <v>01</v>
      </c>
      <c r="F171" s="9" t="str">
        <f t="shared" si="66"/>
        <v>25</v>
      </c>
      <c r="G171" s="9" t="str">
        <f t="shared" si="67"/>
        <v>107</v>
      </c>
      <c r="H171" s="9" t="str">
        <f t="shared" si="68"/>
        <v>02</v>
      </c>
      <c r="I171" s="9" t="str">
        <f t="shared" si="69"/>
        <v>07</v>
      </c>
      <c r="J171" s="3" t="s">
        <v>154</v>
      </c>
      <c r="K171" s="1" t="s">
        <v>375</v>
      </c>
      <c r="L171" s="12" t="s">
        <v>135</v>
      </c>
      <c r="M171" s="13">
        <v>650</v>
      </c>
      <c r="N171" s="5" t="s">
        <v>753</v>
      </c>
      <c r="O171" s="12" t="s">
        <v>754</v>
      </c>
      <c r="P171" s="1" t="s">
        <v>374</v>
      </c>
      <c r="Q171" s="1" t="s">
        <v>734</v>
      </c>
      <c r="R171" s="1" t="s">
        <v>629</v>
      </c>
      <c r="S171" s="28" t="s">
        <v>448</v>
      </c>
    </row>
    <row r="172" spans="1:19" ht="60" customHeight="1">
      <c r="A172" s="6" t="str">
        <f>VLOOKUP([1]Worksheet!D469,[1]Worksheet!$X$7:Y$16,2,FALSE)</f>
        <v>服務公益類</v>
      </c>
      <c r="B172" s="24" t="s">
        <v>378</v>
      </c>
      <c r="C172" s="5" t="s">
        <v>802</v>
      </c>
      <c r="D172" s="9" t="str">
        <f t="shared" si="64"/>
        <v>107</v>
      </c>
      <c r="E172" s="9" t="str">
        <f t="shared" si="65"/>
        <v>01</v>
      </c>
      <c r="F172" s="9" t="str">
        <f t="shared" si="66"/>
        <v>25</v>
      </c>
      <c r="G172" s="9" t="str">
        <f t="shared" si="67"/>
        <v>107</v>
      </c>
      <c r="H172" s="9" t="str">
        <f t="shared" si="68"/>
        <v>02</v>
      </c>
      <c r="I172" s="9" t="str">
        <f t="shared" si="69"/>
        <v>07</v>
      </c>
      <c r="J172" s="3" t="s">
        <v>154</v>
      </c>
      <c r="K172" s="1" t="s">
        <v>375</v>
      </c>
      <c r="L172" s="12" t="s">
        <v>135</v>
      </c>
      <c r="M172" s="13">
        <v>900</v>
      </c>
      <c r="N172" s="5" t="s">
        <v>753</v>
      </c>
      <c r="O172" s="12" t="s">
        <v>754</v>
      </c>
      <c r="P172" s="1" t="s">
        <v>374</v>
      </c>
      <c r="Q172" s="1" t="s">
        <v>734</v>
      </c>
      <c r="R172" s="1" t="s">
        <v>629</v>
      </c>
      <c r="S172" s="28" t="s">
        <v>448</v>
      </c>
    </row>
    <row r="173" spans="1:19" ht="60" customHeight="1">
      <c r="A173" s="6" t="str">
        <f>VLOOKUP([1]Worksheet!D470,[1]Worksheet!$X$7:Y$16,2,FALSE)</f>
        <v>服務公益類</v>
      </c>
      <c r="B173" s="24" t="s">
        <v>379</v>
      </c>
      <c r="C173" s="5" t="s">
        <v>802</v>
      </c>
      <c r="D173" s="9" t="str">
        <f t="shared" si="64"/>
        <v>107</v>
      </c>
      <c r="E173" s="9" t="str">
        <f t="shared" si="65"/>
        <v>01</v>
      </c>
      <c r="F173" s="9" t="str">
        <f t="shared" si="66"/>
        <v>25</v>
      </c>
      <c r="G173" s="9" t="str">
        <f t="shared" si="67"/>
        <v>107</v>
      </c>
      <c r="H173" s="9" t="str">
        <f t="shared" si="68"/>
        <v>02</v>
      </c>
      <c r="I173" s="9" t="str">
        <f t="shared" si="69"/>
        <v>07</v>
      </c>
      <c r="J173" s="3" t="s">
        <v>154</v>
      </c>
      <c r="K173" s="1" t="s">
        <v>375</v>
      </c>
      <c r="L173" s="12" t="s">
        <v>135</v>
      </c>
      <c r="M173" s="13">
        <v>650</v>
      </c>
      <c r="N173" s="5" t="s">
        <v>753</v>
      </c>
      <c r="O173" s="12" t="s">
        <v>754</v>
      </c>
      <c r="P173" s="1" t="s">
        <v>374</v>
      </c>
      <c r="Q173" s="1" t="s">
        <v>734</v>
      </c>
      <c r="R173" s="1" t="s">
        <v>631</v>
      </c>
      <c r="S173" s="28" t="s">
        <v>448</v>
      </c>
    </row>
    <row r="174" spans="1:19" ht="60" customHeight="1">
      <c r="A174" s="6" t="str">
        <f>VLOOKUP([1]Worksheet!D471,[1]Worksheet!$X$7:Y$16,2,FALSE)</f>
        <v>服務公益類</v>
      </c>
      <c r="B174" s="24" t="s">
        <v>380</v>
      </c>
      <c r="C174" s="5" t="s">
        <v>802</v>
      </c>
      <c r="D174" s="9" t="str">
        <f t="shared" si="64"/>
        <v>107</v>
      </c>
      <c r="E174" s="9" t="str">
        <f t="shared" si="65"/>
        <v>01</v>
      </c>
      <c r="F174" s="9" t="str">
        <f t="shared" si="66"/>
        <v>25</v>
      </c>
      <c r="G174" s="9" t="str">
        <f t="shared" si="67"/>
        <v>107</v>
      </c>
      <c r="H174" s="9" t="str">
        <f t="shared" si="68"/>
        <v>02</v>
      </c>
      <c r="I174" s="9" t="str">
        <f t="shared" si="69"/>
        <v>07</v>
      </c>
      <c r="J174" s="3" t="s">
        <v>154</v>
      </c>
      <c r="K174" s="1" t="s">
        <v>375</v>
      </c>
      <c r="L174" s="12" t="s">
        <v>135</v>
      </c>
      <c r="M174" s="13">
        <v>650</v>
      </c>
      <c r="N174" s="5" t="s">
        <v>753</v>
      </c>
      <c r="O174" s="12" t="s">
        <v>754</v>
      </c>
      <c r="P174" s="1" t="s">
        <v>374</v>
      </c>
      <c r="Q174" s="1" t="s">
        <v>734</v>
      </c>
      <c r="R174" s="1" t="s">
        <v>630</v>
      </c>
      <c r="S174" s="28" t="s">
        <v>448</v>
      </c>
    </row>
    <row r="175" spans="1:19" ht="60" customHeight="1">
      <c r="A175" s="6" t="str">
        <f>VLOOKUP([1]Worksheet!D472,[1]Worksheet!$X$7:Y$16,2,FALSE)</f>
        <v>服務公益類</v>
      </c>
      <c r="B175" s="24" t="s">
        <v>381</v>
      </c>
      <c r="C175" s="5" t="s">
        <v>802</v>
      </c>
      <c r="D175" s="9" t="str">
        <f t="shared" si="64"/>
        <v>107</v>
      </c>
      <c r="E175" s="9" t="str">
        <f t="shared" si="65"/>
        <v>01</v>
      </c>
      <c r="F175" s="9" t="str">
        <f t="shared" si="66"/>
        <v>25</v>
      </c>
      <c r="G175" s="9" t="str">
        <f t="shared" si="67"/>
        <v>107</v>
      </c>
      <c r="H175" s="9" t="str">
        <f t="shared" si="68"/>
        <v>02</v>
      </c>
      <c r="I175" s="9" t="str">
        <f t="shared" si="69"/>
        <v>07</v>
      </c>
      <c r="J175" s="3" t="s">
        <v>154</v>
      </c>
      <c r="K175" s="1" t="s">
        <v>375</v>
      </c>
      <c r="L175" s="12" t="s">
        <v>135</v>
      </c>
      <c r="M175" s="13">
        <v>1200</v>
      </c>
      <c r="N175" s="5" t="s">
        <v>753</v>
      </c>
      <c r="O175" s="12" t="s">
        <v>754</v>
      </c>
      <c r="P175" s="1" t="s">
        <v>374</v>
      </c>
      <c r="Q175" s="1" t="s">
        <v>734</v>
      </c>
      <c r="R175" s="1" t="s">
        <v>630</v>
      </c>
      <c r="S175" s="28" t="s">
        <v>448</v>
      </c>
    </row>
    <row r="176" spans="1:19" ht="60" customHeight="1">
      <c r="A176" s="6" t="str">
        <f>VLOOKUP([1]Worksheet!D473,[1]Worksheet!$X$7:Y$16,2,FALSE)</f>
        <v>體育競賽類</v>
      </c>
      <c r="B176" s="24" t="s">
        <v>382</v>
      </c>
      <c r="C176" s="5" t="s">
        <v>802</v>
      </c>
      <c r="D176" s="9" t="str">
        <f t="shared" si="64"/>
        <v>107</v>
      </c>
      <c r="E176" s="9" t="str">
        <f t="shared" si="65"/>
        <v>01</v>
      </c>
      <c r="F176" s="9" t="str">
        <f t="shared" si="66"/>
        <v>25</v>
      </c>
      <c r="G176" s="9" t="str">
        <f t="shared" si="67"/>
        <v>107</v>
      </c>
      <c r="H176" s="9" t="str">
        <f t="shared" si="68"/>
        <v>02</v>
      </c>
      <c r="I176" s="9" t="str">
        <f t="shared" si="69"/>
        <v>07</v>
      </c>
      <c r="J176" s="3" t="s">
        <v>154</v>
      </c>
      <c r="K176" s="1" t="s">
        <v>375</v>
      </c>
      <c r="L176" s="12" t="s">
        <v>139</v>
      </c>
      <c r="M176" s="13">
        <v>0</v>
      </c>
      <c r="N176" s="5" t="s">
        <v>753</v>
      </c>
      <c r="O176" s="12" t="s">
        <v>754</v>
      </c>
      <c r="P176" s="1" t="s">
        <v>374</v>
      </c>
      <c r="Q176" s="1" t="s">
        <v>734</v>
      </c>
      <c r="R176" s="1" t="s">
        <v>630</v>
      </c>
      <c r="S176" s="28" t="s">
        <v>448</v>
      </c>
    </row>
    <row r="177" spans="1:19" ht="60" customHeight="1">
      <c r="A177" s="6" t="str">
        <f>VLOOKUP([1]Worksheet!D474,[1]Worksheet!$X$7:Y$16,2,FALSE)</f>
        <v>體育競賽類</v>
      </c>
      <c r="B177" s="24" t="s">
        <v>382</v>
      </c>
      <c r="C177" s="5" t="s">
        <v>802</v>
      </c>
      <c r="D177" s="9" t="str">
        <f t="shared" si="64"/>
        <v>107</v>
      </c>
      <c r="E177" s="9" t="str">
        <f t="shared" si="65"/>
        <v>01</v>
      </c>
      <c r="F177" s="9" t="str">
        <f t="shared" si="66"/>
        <v>25</v>
      </c>
      <c r="G177" s="9" t="str">
        <f t="shared" si="67"/>
        <v>107</v>
      </c>
      <c r="H177" s="9" t="str">
        <f t="shared" si="68"/>
        <v>02</v>
      </c>
      <c r="I177" s="9" t="str">
        <f t="shared" si="69"/>
        <v>07</v>
      </c>
      <c r="J177" s="3" t="s">
        <v>154</v>
      </c>
      <c r="K177" s="1" t="s">
        <v>375</v>
      </c>
      <c r="L177" s="12" t="s">
        <v>139</v>
      </c>
      <c r="M177" s="13">
        <v>0</v>
      </c>
      <c r="N177" s="5" t="s">
        <v>753</v>
      </c>
      <c r="O177" s="12" t="s">
        <v>754</v>
      </c>
      <c r="P177" s="1" t="s">
        <v>374</v>
      </c>
      <c r="Q177" s="1" t="s">
        <v>734</v>
      </c>
      <c r="R177" s="1" t="s">
        <v>630</v>
      </c>
      <c r="S177" s="28" t="s">
        <v>448</v>
      </c>
    </row>
    <row r="178" spans="1:19" ht="60" customHeight="1">
      <c r="A178" s="6" t="str">
        <f>VLOOKUP([1]Worksheet!D475,[1]Worksheet!$X$7:Y$16,2,FALSE)</f>
        <v>服務公益類</v>
      </c>
      <c r="B178" s="24" t="s">
        <v>310</v>
      </c>
      <c r="C178" s="5" t="s">
        <v>802</v>
      </c>
      <c r="D178" s="9" t="str">
        <f t="shared" si="64"/>
        <v>107</v>
      </c>
      <c r="E178" s="9" t="str">
        <f t="shared" si="65"/>
        <v>01</v>
      </c>
      <c r="F178" s="9" t="str">
        <f t="shared" si="66"/>
        <v>25</v>
      </c>
      <c r="G178" s="9" t="str">
        <f t="shared" si="67"/>
        <v>107</v>
      </c>
      <c r="H178" s="9" t="str">
        <f t="shared" si="68"/>
        <v>02</v>
      </c>
      <c r="I178" s="9" t="str">
        <f t="shared" si="69"/>
        <v>07</v>
      </c>
      <c r="J178" s="3" t="s">
        <v>154</v>
      </c>
      <c r="K178" s="1" t="s">
        <v>375</v>
      </c>
      <c r="L178" s="12" t="s">
        <v>135</v>
      </c>
      <c r="M178" s="13">
        <v>1000</v>
      </c>
      <c r="N178" s="5" t="s">
        <v>753</v>
      </c>
      <c r="O178" s="12" t="s">
        <v>754</v>
      </c>
      <c r="P178" s="1" t="s">
        <v>374</v>
      </c>
      <c r="Q178" s="1" t="s">
        <v>734</v>
      </c>
      <c r="R178" s="1" t="s">
        <v>629</v>
      </c>
      <c r="S178" s="28" t="s">
        <v>448</v>
      </c>
    </row>
    <row r="179" spans="1:19" ht="60" customHeight="1">
      <c r="A179" s="6" t="str">
        <f>VLOOKUP([1]Worksheet!D476,[1]Worksheet!$X$7:Y$16,2,FALSE)</f>
        <v>體育競賽類</v>
      </c>
      <c r="B179" s="24" t="s">
        <v>383</v>
      </c>
      <c r="C179" s="5" t="s">
        <v>802</v>
      </c>
      <c r="D179" s="9" t="str">
        <f t="shared" si="64"/>
        <v>107</v>
      </c>
      <c r="E179" s="9" t="str">
        <f t="shared" si="65"/>
        <v>01</v>
      </c>
      <c r="F179" s="9" t="str">
        <f t="shared" si="66"/>
        <v>25</v>
      </c>
      <c r="G179" s="9" t="str">
        <f t="shared" si="67"/>
        <v>107</v>
      </c>
      <c r="H179" s="9" t="str">
        <f t="shared" si="68"/>
        <v>02</v>
      </c>
      <c r="I179" s="9" t="str">
        <f t="shared" si="69"/>
        <v>07</v>
      </c>
      <c r="J179" s="3" t="s">
        <v>154</v>
      </c>
      <c r="K179" s="1" t="s">
        <v>375</v>
      </c>
      <c r="L179" s="12" t="s">
        <v>139</v>
      </c>
      <c r="M179" s="13">
        <v>0</v>
      </c>
      <c r="N179" s="5" t="s">
        <v>753</v>
      </c>
      <c r="O179" s="12" t="s">
        <v>754</v>
      </c>
      <c r="P179" s="1" t="s">
        <v>374</v>
      </c>
      <c r="Q179" s="1" t="s">
        <v>734</v>
      </c>
      <c r="R179" s="1" t="s">
        <v>629</v>
      </c>
      <c r="S179" s="28" t="s">
        <v>448</v>
      </c>
    </row>
    <row r="180" spans="1:19" ht="60" customHeight="1">
      <c r="A180" s="6" t="str">
        <f>VLOOKUP([1]Worksheet!D480,[1]Worksheet!$X$7:Y$16,2,FALSE)</f>
        <v>休閒活動類</v>
      </c>
      <c r="B180" s="24" t="s">
        <v>385</v>
      </c>
      <c r="C180" s="5" t="s">
        <v>830</v>
      </c>
      <c r="D180" s="9" t="str">
        <f t="shared" si="64"/>
        <v>107</v>
      </c>
      <c r="E180" s="9" t="str">
        <f t="shared" si="65"/>
        <v>01</v>
      </c>
      <c r="F180" s="9" t="str">
        <f t="shared" si="66"/>
        <v>31</v>
      </c>
      <c r="G180" s="9" t="s">
        <v>886</v>
      </c>
      <c r="H180" s="9" t="s">
        <v>875</v>
      </c>
      <c r="I180" s="9" t="s">
        <v>900</v>
      </c>
      <c r="J180" s="3" t="s">
        <v>386</v>
      </c>
      <c r="K180" s="1" t="s">
        <v>387</v>
      </c>
      <c r="L180" s="12" t="s">
        <v>139</v>
      </c>
      <c r="M180" s="13">
        <v>0</v>
      </c>
      <c r="N180" s="5" t="s">
        <v>753</v>
      </c>
      <c r="O180" s="12" t="s">
        <v>754</v>
      </c>
      <c r="P180" s="1" t="s">
        <v>384</v>
      </c>
      <c r="Q180" s="1" t="s">
        <v>735</v>
      </c>
      <c r="R180" s="1" t="s">
        <v>1042</v>
      </c>
      <c r="S180" s="28" t="s">
        <v>449</v>
      </c>
    </row>
    <row r="181" spans="1:19" ht="60" customHeight="1">
      <c r="A181" s="6" t="str">
        <f>VLOOKUP([1]Worksheet!D481,[1]Worksheet!$X$7:Y$16,2,FALSE)</f>
        <v>技能研習類</v>
      </c>
      <c r="B181" s="24" t="s">
        <v>388</v>
      </c>
      <c r="C181" s="5" t="s">
        <v>813</v>
      </c>
      <c r="D181" s="9" t="str">
        <f t="shared" si="64"/>
        <v>107</v>
      </c>
      <c r="E181" s="9" t="str">
        <f t="shared" si="65"/>
        <v>02</v>
      </c>
      <c r="F181" s="9" t="str">
        <f t="shared" si="66"/>
        <v>05</v>
      </c>
      <c r="G181" s="9" t="s">
        <v>886</v>
      </c>
      <c r="H181" s="9" t="s">
        <v>880</v>
      </c>
      <c r="I181" s="9" t="s">
        <v>903</v>
      </c>
      <c r="J181" s="3" t="s">
        <v>315</v>
      </c>
      <c r="K181" s="1" t="s">
        <v>389</v>
      </c>
      <c r="L181" s="12" t="s">
        <v>139</v>
      </c>
      <c r="M181" s="13">
        <v>0</v>
      </c>
      <c r="N181" s="5" t="s">
        <v>753</v>
      </c>
      <c r="O181" s="12" t="s">
        <v>754</v>
      </c>
      <c r="P181" s="1" t="s">
        <v>384</v>
      </c>
      <c r="Q181" s="1" t="s">
        <v>736</v>
      </c>
      <c r="R181" s="1" t="s">
        <v>1042</v>
      </c>
      <c r="S181" s="28" t="s">
        <v>449</v>
      </c>
    </row>
    <row r="182" spans="1:19" ht="60" customHeight="1">
      <c r="A182" s="6" t="str">
        <f>VLOOKUP([1]Worksheet!D491,[1]Worksheet!$X$7:Y$16,2,FALSE)</f>
        <v>體育競賽類</v>
      </c>
      <c r="B182" s="24" t="s">
        <v>391</v>
      </c>
      <c r="C182" s="5" t="s">
        <v>831</v>
      </c>
      <c r="D182" s="9" t="str">
        <f t="shared" si="64"/>
        <v>107</v>
      </c>
      <c r="E182" s="9" t="str">
        <f t="shared" si="65"/>
        <v>01</v>
      </c>
      <c r="F182" s="9" t="str">
        <f t="shared" si="66"/>
        <v>25</v>
      </c>
      <c r="G182" s="9" t="str">
        <f t="shared" si="67"/>
        <v>107</v>
      </c>
      <c r="H182" s="9" t="str">
        <f t="shared" si="68"/>
        <v>02</v>
      </c>
      <c r="I182" s="9" t="str">
        <f t="shared" si="69"/>
        <v>09</v>
      </c>
      <c r="J182" s="3" t="s">
        <v>149</v>
      </c>
      <c r="K182" s="1" t="s">
        <v>392</v>
      </c>
      <c r="L182" s="12" t="s">
        <v>139</v>
      </c>
      <c r="M182" s="13">
        <v>0</v>
      </c>
      <c r="N182" s="5" t="s">
        <v>753</v>
      </c>
      <c r="O182" s="12" t="s">
        <v>754</v>
      </c>
      <c r="P182" s="1" t="s">
        <v>390</v>
      </c>
      <c r="Q182" s="1" t="s">
        <v>737</v>
      </c>
      <c r="R182" s="1" t="s">
        <v>628</v>
      </c>
      <c r="S182" s="28" t="s">
        <v>44</v>
      </c>
    </row>
    <row r="183" spans="1:19" ht="60" customHeight="1">
      <c r="A183" s="6" t="str">
        <f>VLOOKUP([1]Worksheet!D492,[1]Worksheet!$X$7:Y$16,2,FALSE)</f>
        <v>體育競賽類</v>
      </c>
      <c r="B183" s="24" t="s">
        <v>393</v>
      </c>
      <c r="C183" s="5" t="s">
        <v>829</v>
      </c>
      <c r="D183" s="9" t="str">
        <f t="shared" si="64"/>
        <v>107</v>
      </c>
      <c r="E183" s="9" t="str">
        <f t="shared" si="65"/>
        <v>01</v>
      </c>
      <c r="F183" s="9" t="str">
        <f t="shared" si="66"/>
        <v>25</v>
      </c>
      <c r="G183" s="9" t="str">
        <f t="shared" si="67"/>
        <v>107</v>
      </c>
      <c r="H183" s="9" t="str">
        <f t="shared" si="68"/>
        <v>02</v>
      </c>
      <c r="I183" s="9" t="str">
        <f t="shared" si="69"/>
        <v>09</v>
      </c>
      <c r="J183" s="3" t="s">
        <v>149</v>
      </c>
      <c r="K183" s="1" t="s">
        <v>392</v>
      </c>
      <c r="L183" s="12" t="s">
        <v>139</v>
      </c>
      <c r="M183" s="13">
        <v>0</v>
      </c>
      <c r="N183" s="5" t="s">
        <v>753</v>
      </c>
      <c r="O183" s="12" t="s">
        <v>754</v>
      </c>
      <c r="P183" s="1" t="s">
        <v>390</v>
      </c>
      <c r="Q183" s="1" t="s">
        <v>737</v>
      </c>
      <c r="R183" s="1" t="s">
        <v>628</v>
      </c>
      <c r="S183" s="28" t="s">
        <v>44</v>
      </c>
    </row>
    <row r="184" spans="1:19" ht="60" customHeight="1">
      <c r="A184" s="6" t="str">
        <f>VLOOKUP([1]Worksheet!D498,[1]Worksheet!$X$7:Y$16,2,FALSE)</f>
        <v>體育競賽類</v>
      </c>
      <c r="B184" s="24" t="s">
        <v>238</v>
      </c>
      <c r="C184" s="5" t="s">
        <v>832</v>
      </c>
      <c r="D184" s="9" t="str">
        <f t="shared" si="64"/>
        <v>107</v>
      </c>
      <c r="E184" s="9" t="str">
        <f t="shared" si="65"/>
        <v>01</v>
      </c>
      <c r="F184" s="9" t="str">
        <f t="shared" si="66"/>
        <v>25</v>
      </c>
      <c r="G184" s="9" t="str">
        <f t="shared" si="67"/>
        <v>107</v>
      </c>
      <c r="H184" s="9" t="str">
        <f t="shared" si="68"/>
        <v>02</v>
      </c>
      <c r="I184" s="9" t="str">
        <f t="shared" si="69"/>
        <v>07</v>
      </c>
      <c r="J184" s="3" t="s">
        <v>154</v>
      </c>
      <c r="K184" s="1" t="s">
        <v>394</v>
      </c>
      <c r="L184" s="12" t="s">
        <v>135</v>
      </c>
      <c r="M184" s="13">
        <v>1000</v>
      </c>
      <c r="N184" s="2" t="s">
        <v>723</v>
      </c>
      <c r="O184" s="12" t="s">
        <v>754</v>
      </c>
      <c r="P184" s="1" t="s">
        <v>394</v>
      </c>
      <c r="Q184" s="1" t="s">
        <v>739</v>
      </c>
      <c r="R184" s="1" t="s">
        <v>627</v>
      </c>
      <c r="S184" s="28" t="s">
        <v>44</v>
      </c>
    </row>
    <row r="185" spans="1:19" ht="60" customHeight="1">
      <c r="A185" s="6" t="str">
        <f>VLOOKUP([1]Worksheet!D501,[1]Worksheet!$X$7:Y$16,2,FALSE)</f>
        <v>體育競賽類</v>
      </c>
      <c r="B185" s="24" t="s">
        <v>165</v>
      </c>
      <c r="C185" s="5" t="s">
        <v>809</v>
      </c>
      <c r="D185" s="9" t="str">
        <f t="shared" si="64"/>
        <v>107</v>
      </c>
      <c r="E185" s="9" t="str">
        <f t="shared" si="65"/>
        <v>01</v>
      </c>
      <c r="F185" s="9" t="str">
        <f t="shared" si="66"/>
        <v>25</v>
      </c>
      <c r="G185" s="9" t="str">
        <f t="shared" si="67"/>
        <v>107</v>
      </c>
      <c r="H185" s="9" t="str">
        <f t="shared" si="68"/>
        <v>02</v>
      </c>
      <c r="I185" s="9" t="str">
        <f t="shared" si="69"/>
        <v>10</v>
      </c>
      <c r="J185" s="3" t="s">
        <v>396</v>
      </c>
      <c r="K185" s="1" t="s">
        <v>395</v>
      </c>
      <c r="L185" s="12" t="s">
        <v>135</v>
      </c>
      <c r="M185" s="13">
        <v>0</v>
      </c>
      <c r="N185" s="5" t="s">
        <v>753</v>
      </c>
      <c r="O185" s="12" t="s">
        <v>754</v>
      </c>
      <c r="P185" s="1" t="s">
        <v>395</v>
      </c>
      <c r="Q185" s="1" t="s">
        <v>738</v>
      </c>
      <c r="R185" s="1" t="s">
        <v>782</v>
      </c>
      <c r="S185" s="28" t="s">
        <v>44</v>
      </c>
    </row>
    <row r="186" spans="1:19" ht="60" customHeight="1">
      <c r="A186" s="6" t="str">
        <f>VLOOKUP([1]Worksheet!D510,[1]Worksheet!$X$7:Y$16,2,FALSE)</f>
        <v>技能研習類</v>
      </c>
      <c r="B186" s="24" t="s">
        <v>398</v>
      </c>
      <c r="C186" s="5" t="s">
        <v>802</v>
      </c>
      <c r="D186" s="9" t="str">
        <f t="shared" si="64"/>
        <v>107</v>
      </c>
      <c r="E186" s="9" t="str">
        <f t="shared" si="65"/>
        <v>01</v>
      </c>
      <c r="F186" s="9" t="str">
        <f t="shared" si="66"/>
        <v>29</v>
      </c>
      <c r="G186" s="9" t="str">
        <f t="shared" si="67"/>
        <v>107</v>
      </c>
      <c r="H186" s="9" t="str">
        <f t="shared" si="68"/>
        <v>02</v>
      </c>
      <c r="I186" s="9" t="str">
        <f t="shared" si="69"/>
        <v>02</v>
      </c>
      <c r="J186" s="3" t="s">
        <v>146</v>
      </c>
      <c r="K186" s="1" t="s">
        <v>397</v>
      </c>
      <c r="L186" s="12" t="s">
        <v>135</v>
      </c>
      <c r="M186" s="13">
        <v>1800</v>
      </c>
      <c r="N186" s="5" t="s">
        <v>974</v>
      </c>
      <c r="O186" s="5" t="s">
        <v>967</v>
      </c>
      <c r="P186" s="1" t="s">
        <v>397</v>
      </c>
      <c r="Q186" s="1" t="s">
        <v>740</v>
      </c>
      <c r="R186" s="1" t="s">
        <v>783</v>
      </c>
      <c r="S186" s="28" t="s">
        <v>44</v>
      </c>
    </row>
    <row r="187" spans="1:19" ht="60" customHeight="1">
      <c r="A187" s="6" t="str">
        <f>VLOOKUP([1]Worksheet!D513,[1]Worksheet!$X$7:Y$16,2,FALSE)</f>
        <v>體育競賽類</v>
      </c>
      <c r="B187" s="24" t="s">
        <v>147</v>
      </c>
      <c r="C187" s="5" t="s">
        <v>813</v>
      </c>
      <c r="D187" s="9" t="str">
        <f t="shared" si="64"/>
        <v>107</v>
      </c>
      <c r="E187" s="9" t="str">
        <f t="shared" si="65"/>
        <v>01</v>
      </c>
      <c r="F187" s="9" t="str">
        <f t="shared" si="66"/>
        <v>25</v>
      </c>
      <c r="G187" s="9" t="str">
        <f t="shared" si="67"/>
        <v>107</v>
      </c>
      <c r="H187" s="9" t="str">
        <f t="shared" si="68"/>
        <v>02</v>
      </c>
      <c r="I187" s="9" t="str">
        <f t="shared" si="69"/>
        <v>02</v>
      </c>
      <c r="J187" s="3" t="s">
        <v>143</v>
      </c>
      <c r="K187" s="1" t="s">
        <v>399</v>
      </c>
      <c r="L187" s="12" t="s">
        <v>139</v>
      </c>
      <c r="M187" s="13">
        <v>0</v>
      </c>
      <c r="N187" s="5" t="s">
        <v>753</v>
      </c>
      <c r="O187" s="12" t="s">
        <v>754</v>
      </c>
      <c r="P187" s="1" t="s">
        <v>399</v>
      </c>
      <c r="Q187" s="1" t="s">
        <v>928</v>
      </c>
      <c r="R187" s="1" t="s">
        <v>400</v>
      </c>
      <c r="S187" s="28" t="s">
        <v>44</v>
      </c>
    </row>
    <row r="188" spans="1:19" ht="60" customHeight="1">
      <c r="A188" s="6" t="str">
        <f>VLOOKUP([1]Worksheet!D527,[1]Worksheet!$X$7:Y$16,2,FALSE)</f>
        <v>休閒活動類</v>
      </c>
      <c r="B188" s="24" t="s">
        <v>163</v>
      </c>
      <c r="C188" s="5" t="s">
        <v>833</v>
      </c>
      <c r="D188" s="9" t="str">
        <f t="shared" si="64"/>
        <v>107</v>
      </c>
      <c r="E188" s="9" t="str">
        <f t="shared" si="65"/>
        <v>01</v>
      </c>
      <c r="F188" s="9" t="str">
        <f t="shared" si="66"/>
        <v>25</v>
      </c>
      <c r="G188" s="9" t="str">
        <f t="shared" si="67"/>
        <v>107</v>
      </c>
      <c r="H188" s="9" t="str">
        <f t="shared" si="68"/>
        <v>01</v>
      </c>
      <c r="I188" s="9" t="str">
        <f t="shared" si="69"/>
        <v>31</v>
      </c>
      <c r="J188" s="3" t="s">
        <v>138</v>
      </c>
      <c r="K188" s="1" t="s">
        <v>401</v>
      </c>
      <c r="L188" s="12" t="s">
        <v>135</v>
      </c>
      <c r="M188" s="13">
        <v>500</v>
      </c>
      <c r="N188" s="5" t="s">
        <v>753</v>
      </c>
      <c r="O188" s="12" t="s">
        <v>754</v>
      </c>
      <c r="P188" s="1" t="s">
        <v>401</v>
      </c>
      <c r="Q188" s="1" t="s">
        <v>741</v>
      </c>
      <c r="R188" s="1" t="s">
        <v>626</v>
      </c>
      <c r="S188" s="28" t="s">
        <v>44</v>
      </c>
    </row>
    <row r="189" spans="1:19" ht="60" customHeight="1">
      <c r="A189" s="6" t="str">
        <f>VLOOKUP([1]Worksheet!D533,[1]Worksheet!$X$7:Y$16,2,FALSE)</f>
        <v>休閒活動類</v>
      </c>
      <c r="B189" s="24" t="s">
        <v>403</v>
      </c>
      <c r="C189" s="5" t="s">
        <v>809</v>
      </c>
      <c r="D189" s="9" t="str">
        <f t="shared" ref="D189:D204" si="70">MID(J189,1,3)</f>
        <v>107</v>
      </c>
      <c r="E189" s="9" t="str">
        <f t="shared" ref="E189:E204" si="71">MID(J189,5,2)</f>
        <v>02</v>
      </c>
      <c r="F189" s="9" t="str">
        <f t="shared" ref="F189:F204" si="72">MID(J189,8,2)</f>
        <v>03</v>
      </c>
      <c r="G189" s="9" t="str">
        <f t="shared" ref="G189:G204" si="73">MID(J189,11,3)</f>
        <v>107</v>
      </c>
      <c r="H189" s="9" t="str">
        <f t="shared" ref="H189:H204" si="74">MID(J189,15,2)</f>
        <v>02</v>
      </c>
      <c r="I189" s="9" t="str">
        <f t="shared" ref="I189:I204" si="75">MID(J189,18,2)</f>
        <v>06</v>
      </c>
      <c r="J189" s="3" t="s">
        <v>404</v>
      </c>
      <c r="K189" s="1" t="s">
        <v>402</v>
      </c>
      <c r="L189" s="12" t="s">
        <v>139</v>
      </c>
      <c r="M189" s="13">
        <v>0</v>
      </c>
      <c r="N189" s="5" t="s">
        <v>753</v>
      </c>
      <c r="O189" s="12" t="s">
        <v>754</v>
      </c>
      <c r="P189" s="1" t="s">
        <v>402</v>
      </c>
      <c r="Q189" s="1" t="s">
        <v>742</v>
      </c>
      <c r="R189" s="1" t="s">
        <v>784</v>
      </c>
      <c r="S189" s="28" t="s">
        <v>432</v>
      </c>
    </row>
    <row r="190" spans="1:19" ht="60" customHeight="1">
      <c r="A190" s="6" t="str">
        <f>VLOOKUP([1]Worksheet!D539,[1]Worksheet!$X$7:Y$16,2,FALSE)</f>
        <v>休閒活動類</v>
      </c>
      <c r="B190" s="24" t="s">
        <v>465</v>
      </c>
      <c r="C190" s="5" t="s">
        <v>913</v>
      </c>
      <c r="D190" s="9" t="str">
        <f t="shared" si="70"/>
        <v>107</v>
      </c>
      <c r="E190" s="9" t="str">
        <f t="shared" si="71"/>
        <v>02</v>
      </c>
      <c r="F190" s="9" t="str">
        <f t="shared" si="72"/>
        <v>08</v>
      </c>
      <c r="G190" s="9" t="str">
        <f t="shared" si="73"/>
        <v>107</v>
      </c>
      <c r="H190" s="9" t="str">
        <f t="shared" si="74"/>
        <v>02</v>
      </c>
      <c r="I190" s="9" t="str">
        <f t="shared" si="75"/>
        <v>09</v>
      </c>
      <c r="J190" s="3" t="s">
        <v>322</v>
      </c>
      <c r="K190" s="1" t="s">
        <v>405</v>
      </c>
      <c r="L190" s="12" t="s">
        <v>135</v>
      </c>
      <c r="M190" s="13">
        <v>300</v>
      </c>
      <c r="N190" s="5" t="s">
        <v>753</v>
      </c>
      <c r="O190" s="12" t="s">
        <v>754</v>
      </c>
      <c r="P190" s="1" t="s">
        <v>845</v>
      </c>
      <c r="Q190" s="1" t="s">
        <v>847</v>
      </c>
      <c r="R190" s="1" t="s">
        <v>846</v>
      </c>
      <c r="S190" s="28" t="s">
        <v>450</v>
      </c>
    </row>
    <row r="191" spans="1:19" ht="60" customHeight="1">
      <c r="A191" s="6" t="str">
        <f>VLOOKUP([1]Worksheet!D540,[1]Worksheet!$X$7:Y$16,2,FALSE)</f>
        <v>體育競賽類</v>
      </c>
      <c r="B191" s="24" t="s">
        <v>406</v>
      </c>
      <c r="C191" s="5" t="s">
        <v>813</v>
      </c>
      <c r="D191" s="9" t="str">
        <f t="shared" si="70"/>
        <v>107</v>
      </c>
      <c r="E191" s="9" t="str">
        <f t="shared" si="71"/>
        <v>01</v>
      </c>
      <c r="F191" s="9" t="str">
        <f t="shared" si="72"/>
        <v>30</v>
      </c>
      <c r="G191" s="9" t="str">
        <f t="shared" si="73"/>
        <v>107</v>
      </c>
      <c r="H191" s="9" t="str">
        <f t="shared" si="74"/>
        <v>01</v>
      </c>
      <c r="I191" s="9" t="str">
        <f t="shared" si="75"/>
        <v>31</v>
      </c>
      <c r="J191" s="3" t="s">
        <v>368</v>
      </c>
      <c r="K191" s="1" t="s">
        <v>407</v>
      </c>
      <c r="L191" s="12" t="s">
        <v>139</v>
      </c>
      <c r="M191" s="13">
        <v>0</v>
      </c>
      <c r="N191" s="5" t="s">
        <v>753</v>
      </c>
      <c r="O191" s="12" t="s">
        <v>754</v>
      </c>
      <c r="P191" s="1" t="s">
        <v>405</v>
      </c>
      <c r="Q191" s="1" t="s">
        <v>624</v>
      </c>
      <c r="R191" s="1" t="s">
        <v>625</v>
      </c>
      <c r="S191" s="28" t="s">
        <v>451</v>
      </c>
    </row>
    <row r="192" spans="1:19" ht="60" customHeight="1">
      <c r="A192" s="6" t="str">
        <f>VLOOKUP([1]Worksheet!D541,[1]Worksheet!$X$7:Y$16,2,FALSE)</f>
        <v>體育競賽類</v>
      </c>
      <c r="B192" s="24" t="s">
        <v>408</v>
      </c>
      <c r="C192" s="5" t="s">
        <v>834</v>
      </c>
      <c r="D192" s="9" t="str">
        <f t="shared" si="70"/>
        <v>107</v>
      </c>
      <c r="E192" s="9" t="str">
        <f t="shared" si="71"/>
        <v>01</v>
      </c>
      <c r="F192" s="9" t="str">
        <f t="shared" si="72"/>
        <v>29</v>
      </c>
      <c r="G192" s="9" t="str">
        <f t="shared" si="73"/>
        <v>107</v>
      </c>
      <c r="H192" s="9" t="str">
        <f t="shared" si="74"/>
        <v>02</v>
      </c>
      <c r="I192" s="9" t="str">
        <f t="shared" si="75"/>
        <v>02</v>
      </c>
      <c r="J192" s="3" t="s">
        <v>146</v>
      </c>
      <c r="K192" s="1" t="s">
        <v>407</v>
      </c>
      <c r="L192" s="12" t="s">
        <v>139</v>
      </c>
      <c r="M192" s="13">
        <v>0</v>
      </c>
      <c r="N192" s="5" t="s">
        <v>753</v>
      </c>
      <c r="O192" s="12" t="s">
        <v>754</v>
      </c>
      <c r="P192" s="1" t="s">
        <v>405</v>
      </c>
      <c r="Q192" s="1" t="s">
        <v>744</v>
      </c>
      <c r="R192" s="1" t="s">
        <v>623</v>
      </c>
      <c r="S192" s="28" t="s">
        <v>44</v>
      </c>
    </row>
    <row r="193" spans="1:19" ht="60" customHeight="1">
      <c r="A193" s="6" t="str">
        <f>VLOOKUP([1]Worksheet!D543,[1]Worksheet!$X$7:Y$16,2,FALSE)</f>
        <v>休閒活動類</v>
      </c>
      <c r="B193" s="24" t="s">
        <v>410</v>
      </c>
      <c r="C193" s="5" t="s">
        <v>959</v>
      </c>
      <c r="D193" s="9" t="str">
        <f t="shared" si="70"/>
        <v>107</v>
      </c>
      <c r="E193" s="9" t="str">
        <f t="shared" si="71"/>
        <v>01</v>
      </c>
      <c r="F193" s="9" t="str">
        <f t="shared" si="72"/>
        <v>25</v>
      </c>
      <c r="G193" s="9" t="str">
        <f t="shared" si="73"/>
        <v>107</v>
      </c>
      <c r="H193" s="9" t="str">
        <f t="shared" si="74"/>
        <v>01</v>
      </c>
      <c r="I193" s="9" t="str">
        <f t="shared" si="75"/>
        <v>26</v>
      </c>
      <c r="J193" s="3" t="s">
        <v>157</v>
      </c>
      <c r="K193" s="1" t="s">
        <v>411</v>
      </c>
      <c r="L193" s="12" t="s">
        <v>139</v>
      </c>
      <c r="M193" s="13">
        <v>0</v>
      </c>
      <c r="N193" s="2" t="s">
        <v>985</v>
      </c>
      <c r="O193" s="2" t="s">
        <v>968</v>
      </c>
      <c r="P193" s="1" t="s">
        <v>409</v>
      </c>
      <c r="Q193" s="1" t="s">
        <v>743</v>
      </c>
      <c r="R193" s="1" t="s">
        <v>622</v>
      </c>
      <c r="S193" s="28" t="s">
        <v>44</v>
      </c>
    </row>
    <row r="194" spans="1:19" ht="60" customHeight="1">
      <c r="A194" s="6" t="str">
        <f>VLOOKUP([1]Worksheet!D544,[1]Worksheet!$X$7:Y$16,2,FALSE)</f>
        <v>休閒活動類</v>
      </c>
      <c r="B194" s="24" t="s">
        <v>413</v>
      </c>
      <c r="C194" s="5" t="s">
        <v>801</v>
      </c>
      <c r="D194" s="9" t="str">
        <f t="shared" si="70"/>
        <v>107</v>
      </c>
      <c r="E194" s="9" t="str">
        <f t="shared" si="71"/>
        <v>01</v>
      </c>
      <c r="F194" s="9" t="str">
        <f t="shared" si="72"/>
        <v>29</v>
      </c>
      <c r="G194" s="9" t="str">
        <f t="shared" si="73"/>
        <v>107</v>
      </c>
      <c r="H194" s="9" t="str">
        <f t="shared" si="74"/>
        <v>02</v>
      </c>
      <c r="I194" s="9" t="str">
        <f t="shared" si="75"/>
        <v>02</v>
      </c>
      <c r="J194" s="3" t="s">
        <v>146</v>
      </c>
      <c r="K194" s="1" t="s">
        <v>412</v>
      </c>
      <c r="L194" s="12" t="s">
        <v>139</v>
      </c>
      <c r="M194" s="13">
        <v>0</v>
      </c>
      <c r="N194" s="5" t="s">
        <v>753</v>
      </c>
      <c r="O194" s="12" t="s">
        <v>754</v>
      </c>
      <c r="P194" s="1" t="s">
        <v>412</v>
      </c>
      <c r="Q194" s="1" t="s">
        <v>745</v>
      </c>
      <c r="R194" s="1" t="s">
        <v>621</v>
      </c>
      <c r="S194" s="28" t="s">
        <v>44</v>
      </c>
    </row>
    <row r="195" spans="1:19" ht="60" customHeight="1">
      <c r="A195" s="6" t="str">
        <f>VLOOKUP([1]Worksheet!D547,[1]Worksheet!$X$7:Y$16,2,FALSE)</f>
        <v>技能研習類</v>
      </c>
      <c r="B195" s="24" t="s">
        <v>466</v>
      </c>
      <c r="C195" s="5" t="s">
        <v>913</v>
      </c>
      <c r="D195" s="9" t="str">
        <f t="shared" si="70"/>
        <v>107</v>
      </c>
      <c r="E195" s="9" t="str">
        <f t="shared" si="71"/>
        <v>01</v>
      </c>
      <c r="F195" s="9" t="str">
        <f t="shared" si="72"/>
        <v>25</v>
      </c>
      <c r="G195" s="9" t="s">
        <v>886</v>
      </c>
      <c r="H195" s="9" t="s">
        <v>875</v>
      </c>
      <c r="I195" s="9" t="s">
        <v>905</v>
      </c>
      <c r="J195" s="3" t="s">
        <v>415</v>
      </c>
      <c r="K195" s="1" t="s">
        <v>414</v>
      </c>
      <c r="L195" s="12" t="s">
        <v>139</v>
      </c>
      <c r="M195" s="13">
        <v>0</v>
      </c>
      <c r="N195" s="1" t="s">
        <v>986</v>
      </c>
      <c r="O195" s="5" t="s">
        <v>936</v>
      </c>
      <c r="P195" s="1" t="s">
        <v>414</v>
      </c>
      <c r="Q195" s="1" t="s">
        <v>746</v>
      </c>
      <c r="R195" s="1" t="s">
        <v>785</v>
      </c>
      <c r="S195" s="28" t="s">
        <v>44</v>
      </c>
    </row>
    <row r="196" spans="1:19" ht="60" customHeight="1">
      <c r="A196" s="6" t="str">
        <f>VLOOKUP([1]Worksheet!D552,[1]Worksheet!$X$7:Y$16,2,FALSE)</f>
        <v>體育競賽類</v>
      </c>
      <c r="B196" s="24" t="s">
        <v>417</v>
      </c>
      <c r="C196" s="5" t="s">
        <v>710</v>
      </c>
      <c r="D196" s="9" t="str">
        <f t="shared" si="70"/>
        <v>107</v>
      </c>
      <c r="E196" s="9" t="str">
        <f t="shared" si="71"/>
        <v>01</v>
      </c>
      <c r="F196" s="9" t="str">
        <f t="shared" si="72"/>
        <v>25</v>
      </c>
      <c r="G196" s="9" t="str">
        <f t="shared" si="73"/>
        <v>107</v>
      </c>
      <c r="H196" s="9" t="str">
        <f t="shared" si="74"/>
        <v>01</v>
      </c>
      <c r="I196" s="9" t="str">
        <f t="shared" si="75"/>
        <v>26</v>
      </c>
      <c r="J196" s="3" t="s">
        <v>157</v>
      </c>
      <c r="K196" s="1" t="s">
        <v>416</v>
      </c>
      <c r="L196" s="12" t="s">
        <v>135</v>
      </c>
      <c r="M196" s="13">
        <v>400</v>
      </c>
      <c r="N196" s="2" t="s">
        <v>724</v>
      </c>
      <c r="O196" s="12" t="s">
        <v>754</v>
      </c>
      <c r="P196" s="1" t="s">
        <v>416</v>
      </c>
      <c r="Q196" s="1" t="s">
        <v>1010</v>
      </c>
      <c r="R196" s="1" t="s">
        <v>620</v>
      </c>
      <c r="S196" s="28" t="s">
        <v>44</v>
      </c>
    </row>
    <row r="197" spans="1:19" ht="60" customHeight="1">
      <c r="A197" s="6" t="str">
        <f>VLOOKUP([1]Worksheet!D554,[1]Worksheet!$X$7:Y$16,2,FALSE)</f>
        <v>休閒活動類</v>
      </c>
      <c r="B197" s="24" t="s">
        <v>419</v>
      </c>
      <c r="C197" s="5" t="s">
        <v>808</v>
      </c>
      <c r="D197" s="9" t="str">
        <f t="shared" si="70"/>
        <v>107</v>
      </c>
      <c r="E197" s="9" t="str">
        <f t="shared" si="71"/>
        <v>01</v>
      </c>
      <c r="F197" s="9" t="str">
        <f t="shared" si="72"/>
        <v>29</v>
      </c>
      <c r="G197" s="9" t="str">
        <f t="shared" si="73"/>
        <v>107</v>
      </c>
      <c r="H197" s="9" t="str">
        <f t="shared" si="74"/>
        <v>02</v>
      </c>
      <c r="I197" s="9" t="str">
        <f t="shared" si="75"/>
        <v>02</v>
      </c>
      <c r="J197" s="3" t="s">
        <v>146</v>
      </c>
      <c r="K197" s="1" t="s">
        <v>188</v>
      </c>
      <c r="L197" s="12" t="s">
        <v>135</v>
      </c>
      <c r="M197" s="13" t="s">
        <v>420</v>
      </c>
      <c r="N197" s="5" t="s">
        <v>753</v>
      </c>
      <c r="O197" s="12" t="s">
        <v>754</v>
      </c>
      <c r="P197" s="1" t="s">
        <v>418</v>
      </c>
      <c r="Q197" s="1" t="s">
        <v>848</v>
      </c>
      <c r="R197" s="1" t="s">
        <v>421</v>
      </c>
      <c r="S197" s="28" t="s">
        <v>44</v>
      </c>
    </row>
    <row r="198" spans="1:19" ht="88.5" customHeight="1">
      <c r="A198" s="6" t="str">
        <f>VLOOKUP([1]Worksheet!D556,[1]Worksheet!$X$7:Y$16,2,FALSE)</f>
        <v>技能研習類</v>
      </c>
      <c r="B198" s="24" t="s">
        <v>467</v>
      </c>
      <c r="C198" s="5" t="s">
        <v>819</v>
      </c>
      <c r="D198" s="9" t="str">
        <f t="shared" si="70"/>
        <v>107</v>
      </c>
      <c r="E198" s="9" t="str">
        <f t="shared" si="71"/>
        <v>02</v>
      </c>
      <c r="F198" s="9" t="str">
        <f t="shared" si="72"/>
        <v>01</v>
      </c>
      <c r="G198" s="9" t="str">
        <f t="shared" si="73"/>
        <v>107</v>
      </c>
      <c r="H198" s="9" t="str">
        <f t="shared" si="74"/>
        <v>02</v>
      </c>
      <c r="I198" s="9" t="str">
        <f t="shared" si="75"/>
        <v>02</v>
      </c>
      <c r="J198" s="3" t="s">
        <v>250</v>
      </c>
      <c r="K198" s="1" t="s">
        <v>423</v>
      </c>
      <c r="L198" s="12" t="s">
        <v>139</v>
      </c>
      <c r="M198" s="13">
        <v>0</v>
      </c>
      <c r="N198" s="2" t="s">
        <v>987</v>
      </c>
      <c r="O198" s="12" t="s">
        <v>754</v>
      </c>
      <c r="P198" s="1" t="s">
        <v>422</v>
      </c>
      <c r="Q198" s="1" t="s">
        <v>424</v>
      </c>
      <c r="R198" s="1" t="s">
        <v>853</v>
      </c>
      <c r="S198" s="30" t="s">
        <v>457</v>
      </c>
    </row>
    <row r="199" spans="1:19" ht="60" customHeight="1">
      <c r="A199" s="6" t="str">
        <f>VLOOKUP([1]Worksheet!D572,[1]Worksheet!$X$7:Y$16,2,FALSE)</f>
        <v>技能研習類</v>
      </c>
      <c r="B199" s="24" t="s">
        <v>426</v>
      </c>
      <c r="C199" s="5" t="s">
        <v>227</v>
      </c>
      <c r="D199" s="9" t="str">
        <f t="shared" si="70"/>
        <v>107</v>
      </c>
      <c r="E199" s="9" t="str">
        <f t="shared" si="71"/>
        <v>01</v>
      </c>
      <c r="F199" s="9" t="str">
        <f t="shared" si="72"/>
        <v>25</v>
      </c>
      <c r="G199" s="9" t="str">
        <f t="shared" si="73"/>
        <v>107</v>
      </c>
      <c r="H199" s="9" t="str">
        <f t="shared" si="74"/>
        <v>01</v>
      </c>
      <c r="I199" s="9" t="str">
        <f t="shared" si="75"/>
        <v>27</v>
      </c>
      <c r="J199" s="3" t="s">
        <v>254</v>
      </c>
      <c r="K199" s="1" t="s">
        <v>425</v>
      </c>
      <c r="L199" s="12" t="s">
        <v>135</v>
      </c>
      <c r="M199" s="13">
        <v>1500</v>
      </c>
      <c r="N199" s="5" t="s">
        <v>753</v>
      </c>
      <c r="O199" s="12" t="s">
        <v>754</v>
      </c>
      <c r="P199" s="1" t="s">
        <v>425</v>
      </c>
      <c r="Q199" s="1" t="s">
        <v>787</v>
      </c>
      <c r="R199" s="1" t="s">
        <v>619</v>
      </c>
      <c r="S199" s="28" t="s">
        <v>44</v>
      </c>
    </row>
    <row r="200" spans="1:19" ht="60" customHeight="1">
      <c r="A200" s="6" t="str">
        <f>VLOOKUP([1]Worksheet!D573,[1]Worksheet!$X$7:Y$16,2,FALSE)</f>
        <v>休閒活動類</v>
      </c>
      <c r="B200" s="24" t="s">
        <v>427</v>
      </c>
      <c r="C200" s="5" t="s">
        <v>428</v>
      </c>
      <c r="D200" s="9" t="str">
        <f t="shared" si="70"/>
        <v>107</v>
      </c>
      <c r="E200" s="9" t="str">
        <f t="shared" si="71"/>
        <v>01</v>
      </c>
      <c r="F200" s="9" t="str">
        <f t="shared" si="72"/>
        <v>29</v>
      </c>
      <c r="G200" s="9" t="str">
        <f t="shared" si="73"/>
        <v>107</v>
      </c>
      <c r="H200" s="9" t="str">
        <f t="shared" si="74"/>
        <v>01</v>
      </c>
      <c r="I200" s="9" t="str">
        <f t="shared" si="75"/>
        <v>31</v>
      </c>
      <c r="J200" s="3" t="s">
        <v>171</v>
      </c>
      <c r="K200" s="1" t="s">
        <v>425</v>
      </c>
      <c r="L200" s="12" t="s">
        <v>139</v>
      </c>
      <c r="M200" s="13">
        <v>0</v>
      </c>
      <c r="N200" s="5" t="s">
        <v>753</v>
      </c>
      <c r="O200" s="12" t="s">
        <v>754</v>
      </c>
      <c r="P200" s="1" t="s">
        <v>425</v>
      </c>
      <c r="Q200" s="1" t="s">
        <v>786</v>
      </c>
      <c r="R200" s="1" t="s">
        <v>618</v>
      </c>
      <c r="S200" s="28" t="s">
        <v>44</v>
      </c>
    </row>
    <row r="201" spans="1:19" ht="60" customHeight="1">
      <c r="A201" s="6" t="str">
        <f>VLOOKUP([1]Worksheet!D582,[1]Worksheet!$X$7:Y$16,2,FALSE)</f>
        <v>休閒活動類</v>
      </c>
      <c r="B201" s="24" t="s">
        <v>430</v>
      </c>
      <c r="C201" s="5" t="s">
        <v>813</v>
      </c>
      <c r="D201" s="9" t="str">
        <f t="shared" si="70"/>
        <v>107</v>
      </c>
      <c r="E201" s="9" t="str">
        <f t="shared" si="71"/>
        <v>01</v>
      </c>
      <c r="F201" s="9" t="str">
        <f t="shared" si="72"/>
        <v>25</v>
      </c>
      <c r="G201" s="9" t="str">
        <f t="shared" si="73"/>
        <v>107</v>
      </c>
      <c r="H201" s="9" t="str">
        <f t="shared" si="74"/>
        <v>01</v>
      </c>
      <c r="I201" s="9" t="str">
        <f t="shared" si="75"/>
        <v>26</v>
      </c>
      <c r="J201" s="3" t="s">
        <v>157</v>
      </c>
      <c r="K201" s="1" t="s">
        <v>431</v>
      </c>
      <c r="L201" s="12" t="s">
        <v>135</v>
      </c>
      <c r="M201" s="13">
        <v>400</v>
      </c>
      <c r="N201" s="5" t="s">
        <v>753</v>
      </c>
      <c r="O201" s="12" t="s">
        <v>754</v>
      </c>
      <c r="P201" s="1" t="s">
        <v>429</v>
      </c>
      <c r="Q201" s="1" t="s">
        <v>617</v>
      </c>
      <c r="R201" s="3" t="s">
        <v>1043</v>
      </c>
      <c r="S201" s="28" t="s">
        <v>452</v>
      </c>
    </row>
    <row r="202" spans="1:19" ht="60" customHeight="1">
      <c r="A202" s="6" t="str">
        <f>VLOOKUP([1]Worksheet!D599,[1]Worksheet!$X$7:Y$16,2,FALSE)</f>
        <v>服務公益類</v>
      </c>
      <c r="B202" s="24" t="s">
        <v>480</v>
      </c>
      <c r="C202" s="5" t="s">
        <v>827</v>
      </c>
      <c r="D202" s="9" t="str">
        <f t="shared" si="70"/>
        <v>107</v>
      </c>
      <c r="E202" s="9" t="str">
        <f t="shared" si="71"/>
        <v>01</v>
      </c>
      <c r="F202" s="9" t="str">
        <f t="shared" si="72"/>
        <v>28</v>
      </c>
      <c r="G202" s="9" t="str">
        <f t="shared" si="73"/>
        <v>107</v>
      </c>
      <c r="H202" s="9" t="str">
        <f t="shared" si="74"/>
        <v>02</v>
      </c>
      <c r="I202" s="9" t="str">
        <f t="shared" si="75"/>
        <v>03</v>
      </c>
      <c r="J202" s="3" t="s">
        <v>481</v>
      </c>
      <c r="K202" s="1" t="s">
        <v>479</v>
      </c>
      <c r="L202" s="12" t="s">
        <v>461</v>
      </c>
      <c r="M202" s="13">
        <v>0</v>
      </c>
      <c r="N202" s="5" t="s">
        <v>753</v>
      </c>
      <c r="O202" s="12" t="s">
        <v>754</v>
      </c>
      <c r="P202" s="1" t="s">
        <v>479</v>
      </c>
      <c r="Q202" s="1" t="s">
        <v>1011</v>
      </c>
      <c r="R202" s="1" t="s">
        <v>849</v>
      </c>
      <c r="S202" s="28" t="s">
        <v>44</v>
      </c>
    </row>
    <row r="203" spans="1:19" ht="60" customHeight="1">
      <c r="A203" s="6" t="str">
        <f>VLOOKUP([1]Worksheet!D604,[1]Worksheet!$X$7:Y$16,2,FALSE)</f>
        <v>體育競賽類</v>
      </c>
      <c r="B203" s="24" t="s">
        <v>487</v>
      </c>
      <c r="C203" s="5" t="s">
        <v>803</v>
      </c>
      <c r="D203" s="9" t="str">
        <f t="shared" si="70"/>
        <v>107</v>
      </c>
      <c r="E203" s="9" t="str">
        <f t="shared" si="71"/>
        <v>01</v>
      </c>
      <c r="F203" s="9" t="str">
        <f t="shared" si="72"/>
        <v>30</v>
      </c>
      <c r="G203" s="9" t="str">
        <f t="shared" si="73"/>
        <v>107</v>
      </c>
      <c r="H203" s="9" t="str">
        <f t="shared" si="74"/>
        <v>02</v>
      </c>
      <c r="I203" s="9" t="str">
        <f t="shared" si="75"/>
        <v>03</v>
      </c>
      <c r="J203" s="3" t="s">
        <v>488</v>
      </c>
      <c r="K203" s="1" t="s">
        <v>486</v>
      </c>
      <c r="L203" s="12" t="s">
        <v>461</v>
      </c>
      <c r="M203" s="13">
        <v>0</v>
      </c>
      <c r="N203" s="5" t="s">
        <v>753</v>
      </c>
      <c r="O203" s="12" t="s">
        <v>754</v>
      </c>
      <c r="P203" s="1" t="s">
        <v>486</v>
      </c>
      <c r="Q203" s="1" t="s">
        <v>747</v>
      </c>
      <c r="R203" s="3" t="s">
        <v>788</v>
      </c>
      <c r="S203" s="28" t="s">
        <v>44</v>
      </c>
    </row>
    <row r="204" spans="1:19" ht="60" customHeight="1">
      <c r="A204" s="6" t="str">
        <f>VLOOKUP([1]Worksheet!D606,[1]Worksheet!$X$7:Y$16,2,FALSE)</f>
        <v>休閒活動類</v>
      </c>
      <c r="B204" s="24" t="s">
        <v>490</v>
      </c>
      <c r="C204" s="5" t="s">
        <v>825</v>
      </c>
      <c r="D204" s="9" t="str">
        <f t="shared" si="70"/>
        <v>107</v>
      </c>
      <c r="E204" s="9" t="str">
        <f t="shared" si="71"/>
        <v>01</v>
      </c>
      <c r="F204" s="9" t="str">
        <f t="shared" si="72"/>
        <v>25</v>
      </c>
      <c r="G204" s="9" t="str">
        <f t="shared" si="73"/>
        <v>107</v>
      </c>
      <c r="H204" s="9" t="str">
        <f t="shared" si="74"/>
        <v>01</v>
      </c>
      <c r="I204" s="9" t="str">
        <f t="shared" si="75"/>
        <v>29</v>
      </c>
      <c r="J204" s="3" t="s">
        <v>482</v>
      </c>
      <c r="K204" s="1" t="s">
        <v>489</v>
      </c>
      <c r="L204" s="12" t="s">
        <v>461</v>
      </c>
      <c r="M204" s="13">
        <v>0</v>
      </c>
      <c r="N204" s="5" t="s">
        <v>753</v>
      </c>
      <c r="O204" s="12" t="s">
        <v>754</v>
      </c>
      <c r="P204" s="1" t="s">
        <v>489</v>
      </c>
      <c r="Q204" s="1" t="s">
        <v>748</v>
      </c>
      <c r="R204" s="2" t="s">
        <v>789</v>
      </c>
      <c r="S204" s="28" t="s">
        <v>456</v>
      </c>
    </row>
    <row r="205" spans="1:19" ht="60" customHeight="1">
      <c r="A205" s="6" t="str">
        <f>VLOOKUP([1]Worksheet!D615,[1]Worksheet!$X$7:Y$16,2,FALSE)</f>
        <v>休閒活動類</v>
      </c>
      <c r="B205" s="24" t="s">
        <v>495</v>
      </c>
      <c r="C205" s="5" t="s">
        <v>808</v>
      </c>
      <c r="D205" s="9" t="str">
        <f t="shared" ref="D205:D228" si="76">MID(J205,1,3)</f>
        <v>107</v>
      </c>
      <c r="E205" s="9" t="str">
        <f t="shared" ref="E205:E228" si="77">MID(J205,5,2)</f>
        <v>02</v>
      </c>
      <c r="F205" s="9" t="str">
        <f t="shared" ref="F205:F228" si="78">MID(J205,8,2)</f>
        <v>06</v>
      </c>
      <c r="G205" s="9" t="str">
        <f t="shared" ref="G205:G228" si="79">MID(J205,11,3)</f>
        <v>107</v>
      </c>
      <c r="H205" s="9" t="str">
        <f t="shared" ref="H205:H228" si="80">MID(J205,15,2)</f>
        <v>02</v>
      </c>
      <c r="I205" s="9" t="str">
        <f t="shared" ref="I205:I228" si="81">MID(J205,18,2)</f>
        <v>09</v>
      </c>
      <c r="J205" s="3" t="s">
        <v>496</v>
      </c>
      <c r="K205" s="1" t="s">
        <v>494</v>
      </c>
      <c r="L205" s="12" t="s">
        <v>461</v>
      </c>
      <c r="M205" s="13">
        <v>0</v>
      </c>
      <c r="N205" s="5" t="s">
        <v>753</v>
      </c>
      <c r="O205" s="12" t="s">
        <v>754</v>
      </c>
      <c r="P205" s="1" t="s">
        <v>494</v>
      </c>
      <c r="Q205" s="1" t="s">
        <v>749</v>
      </c>
      <c r="R205" s="1" t="s">
        <v>616</v>
      </c>
      <c r="S205" s="28" t="s">
        <v>453</v>
      </c>
    </row>
    <row r="206" spans="1:19" ht="60" customHeight="1">
      <c r="A206" s="6" t="str">
        <f>VLOOKUP([1]Worksheet!D619,[1]Worksheet!$X$7:Y$16,2,FALSE)</f>
        <v>休閒活動類</v>
      </c>
      <c r="B206" s="24" t="s">
        <v>498</v>
      </c>
      <c r="C206" s="5" t="s">
        <v>713</v>
      </c>
      <c r="D206" s="9" t="str">
        <f t="shared" si="76"/>
        <v>107</v>
      </c>
      <c r="E206" s="9" t="str">
        <f t="shared" si="77"/>
        <v>01</v>
      </c>
      <c r="F206" s="9" t="str">
        <f t="shared" si="78"/>
        <v>29</v>
      </c>
      <c r="G206" s="9" t="str">
        <f t="shared" si="79"/>
        <v>107</v>
      </c>
      <c r="H206" s="9" t="str">
        <f t="shared" si="80"/>
        <v>02</v>
      </c>
      <c r="I206" s="9" t="str">
        <f t="shared" si="81"/>
        <v>01</v>
      </c>
      <c r="J206" s="3" t="s">
        <v>493</v>
      </c>
      <c r="K206" s="1" t="s">
        <v>497</v>
      </c>
      <c r="L206" s="12" t="s">
        <v>461</v>
      </c>
      <c r="M206" s="13">
        <v>0</v>
      </c>
      <c r="N206" s="2" t="s">
        <v>966</v>
      </c>
      <c r="O206" s="12" t="s">
        <v>754</v>
      </c>
      <c r="P206" s="1" t="s">
        <v>497</v>
      </c>
      <c r="Q206" s="1" t="s">
        <v>614</v>
      </c>
      <c r="R206" s="1" t="s">
        <v>615</v>
      </c>
      <c r="S206" s="28" t="s">
        <v>44</v>
      </c>
    </row>
    <row r="207" spans="1:19" ht="60" customHeight="1">
      <c r="A207" s="6" t="str">
        <f>VLOOKUP([1]Worksheet!D620,[1]Worksheet!$X$7:Y$16,2,FALSE)</f>
        <v>服務公益類</v>
      </c>
      <c r="B207" s="24" t="s">
        <v>500</v>
      </c>
      <c r="C207" s="5" t="s">
        <v>857</v>
      </c>
      <c r="D207" s="9" t="str">
        <f t="shared" si="76"/>
        <v>107</v>
      </c>
      <c r="E207" s="9" t="str">
        <f t="shared" si="77"/>
        <v>01</v>
      </c>
      <c r="F207" s="9" t="str">
        <f t="shared" si="78"/>
        <v>29</v>
      </c>
      <c r="G207" s="9" t="str">
        <f t="shared" si="79"/>
        <v>107</v>
      </c>
      <c r="H207" s="9" t="str">
        <f t="shared" si="80"/>
        <v>02</v>
      </c>
      <c r="I207" s="9" t="str">
        <f t="shared" si="81"/>
        <v>04</v>
      </c>
      <c r="J207" s="3" t="s">
        <v>501</v>
      </c>
      <c r="K207" s="1" t="s">
        <v>499</v>
      </c>
      <c r="L207" s="12" t="s">
        <v>461</v>
      </c>
      <c r="M207" s="13">
        <v>0</v>
      </c>
      <c r="N207" s="1" t="s">
        <v>988</v>
      </c>
      <c r="O207" s="5" t="s">
        <v>967</v>
      </c>
      <c r="P207" s="1" t="s">
        <v>499</v>
      </c>
      <c r="Q207" s="1" t="s">
        <v>1012</v>
      </c>
      <c r="R207" s="1" t="s">
        <v>613</v>
      </c>
      <c r="S207" s="28" t="s">
        <v>44</v>
      </c>
    </row>
    <row r="208" spans="1:19" ht="60" customHeight="1">
      <c r="A208" s="6" t="str">
        <f>VLOOKUP([1]Worksheet!D622,[1]Worksheet!$X$7:Y$16,2,FALSE)</f>
        <v>技能研習類</v>
      </c>
      <c r="B208" s="24" t="s">
        <v>503</v>
      </c>
      <c r="C208" s="5" t="s">
        <v>835</v>
      </c>
      <c r="D208" s="9" t="str">
        <f t="shared" si="76"/>
        <v>107</v>
      </c>
      <c r="E208" s="9" t="str">
        <f t="shared" si="77"/>
        <v>02</v>
      </c>
      <c r="F208" s="9" t="str">
        <f t="shared" si="78"/>
        <v>21</v>
      </c>
      <c r="G208" s="9" t="str">
        <f t="shared" si="79"/>
        <v>107</v>
      </c>
      <c r="H208" s="9" t="str">
        <f t="shared" si="80"/>
        <v>02</v>
      </c>
      <c r="I208" s="9" t="str">
        <f t="shared" si="81"/>
        <v>22</v>
      </c>
      <c r="J208" s="3" t="s">
        <v>504</v>
      </c>
      <c r="K208" s="1" t="s">
        <v>502</v>
      </c>
      <c r="L208" s="12" t="s">
        <v>461</v>
      </c>
      <c r="M208" s="13">
        <v>0</v>
      </c>
      <c r="N208" s="5" t="s">
        <v>753</v>
      </c>
      <c r="O208" s="12" t="s">
        <v>754</v>
      </c>
      <c r="P208" s="1" t="s">
        <v>502</v>
      </c>
      <c r="Q208" s="1" t="s">
        <v>929</v>
      </c>
      <c r="R208" s="1" t="s">
        <v>505</v>
      </c>
      <c r="S208" s="28" t="s">
        <v>454</v>
      </c>
    </row>
    <row r="209" spans="1:19" ht="60" customHeight="1">
      <c r="A209" s="6" t="str">
        <f>VLOOKUP([1]Worksheet!D624,[1]Worksheet!$X$7:Y$16,2,FALSE)</f>
        <v>休閒活動類</v>
      </c>
      <c r="B209" s="24" t="s">
        <v>851</v>
      </c>
      <c r="C209" s="5" t="s">
        <v>816</v>
      </c>
      <c r="D209" s="9" t="str">
        <f t="shared" si="76"/>
        <v>107</v>
      </c>
      <c r="E209" s="9" t="str">
        <f t="shared" si="77"/>
        <v>02</v>
      </c>
      <c r="F209" s="9" t="str">
        <f t="shared" si="78"/>
        <v>01</v>
      </c>
      <c r="G209" s="9" t="str">
        <f t="shared" si="79"/>
        <v>107</v>
      </c>
      <c r="H209" s="9" t="str">
        <f t="shared" si="80"/>
        <v>02</v>
      </c>
      <c r="I209" s="9" t="str">
        <f t="shared" si="81"/>
        <v>02</v>
      </c>
      <c r="J209" s="3" t="s">
        <v>484</v>
      </c>
      <c r="K209" s="1" t="s">
        <v>506</v>
      </c>
      <c r="L209" s="12" t="s">
        <v>478</v>
      </c>
      <c r="M209" s="13">
        <v>900</v>
      </c>
      <c r="N209" s="5" t="s">
        <v>753</v>
      </c>
      <c r="O209" s="12" t="s">
        <v>754</v>
      </c>
      <c r="P209" s="1" t="s">
        <v>506</v>
      </c>
      <c r="Q209" s="1" t="s">
        <v>930</v>
      </c>
      <c r="R209" s="1" t="s">
        <v>1044</v>
      </c>
      <c r="S209" s="28" t="s">
        <v>455</v>
      </c>
    </row>
    <row r="210" spans="1:19" ht="60" customHeight="1">
      <c r="A210" s="6" t="str">
        <f>VLOOKUP([1]Worksheet!D625,[1]Worksheet!$X$7:Y$16,2,FALSE)</f>
        <v>休閒活動類</v>
      </c>
      <c r="B210" s="24" t="s">
        <v>507</v>
      </c>
      <c r="C210" s="5" t="s">
        <v>807</v>
      </c>
      <c r="D210" s="9" t="str">
        <f t="shared" si="76"/>
        <v>107</v>
      </c>
      <c r="E210" s="9" t="str">
        <f t="shared" si="77"/>
        <v>02</v>
      </c>
      <c r="F210" s="9" t="str">
        <f t="shared" si="78"/>
        <v>07</v>
      </c>
      <c r="G210" s="9" t="s">
        <v>886</v>
      </c>
      <c r="H210" s="9" t="s">
        <v>880</v>
      </c>
      <c r="I210" s="9" t="s">
        <v>906</v>
      </c>
      <c r="J210" s="3" t="s">
        <v>508</v>
      </c>
      <c r="K210" s="1" t="s">
        <v>577</v>
      </c>
      <c r="L210" s="12" t="s">
        <v>461</v>
      </c>
      <c r="M210" s="13">
        <v>0</v>
      </c>
      <c r="N210" s="5" t="s">
        <v>753</v>
      </c>
      <c r="O210" s="12" t="s">
        <v>754</v>
      </c>
      <c r="P210" s="1" t="s">
        <v>506</v>
      </c>
      <c r="Q210" s="1" t="s">
        <v>931</v>
      </c>
      <c r="R210" s="1" t="s">
        <v>1045</v>
      </c>
      <c r="S210" s="28" t="s">
        <v>44</v>
      </c>
    </row>
    <row r="211" spans="1:19" ht="60" customHeight="1">
      <c r="A211" s="6" t="str">
        <f>VLOOKUP([1]Worksheet!D626,[1]Worksheet!$X$7:Y$16,2,FALSE)</f>
        <v>體育競賽類</v>
      </c>
      <c r="B211" s="24" t="s">
        <v>510</v>
      </c>
      <c r="C211" s="5" t="s">
        <v>802</v>
      </c>
      <c r="D211" s="9" t="str">
        <f t="shared" si="76"/>
        <v>107</v>
      </c>
      <c r="E211" s="9" t="str">
        <f t="shared" si="77"/>
        <v>01</v>
      </c>
      <c r="F211" s="9" t="str">
        <f t="shared" si="78"/>
        <v>25</v>
      </c>
      <c r="G211" s="9" t="str">
        <f t="shared" si="79"/>
        <v>107</v>
      </c>
      <c r="H211" s="9" t="str">
        <f t="shared" si="80"/>
        <v>02</v>
      </c>
      <c r="I211" s="9" t="str">
        <f t="shared" si="81"/>
        <v>07</v>
      </c>
      <c r="J211" s="3" t="s">
        <v>511</v>
      </c>
      <c r="K211" s="1" t="s">
        <v>509</v>
      </c>
      <c r="L211" s="12" t="s">
        <v>478</v>
      </c>
      <c r="M211" s="13">
        <v>2000</v>
      </c>
      <c r="N211" s="5" t="s">
        <v>753</v>
      </c>
      <c r="O211" s="12" t="s">
        <v>754</v>
      </c>
      <c r="P211" s="1" t="s">
        <v>509</v>
      </c>
      <c r="Q211" s="1" t="s">
        <v>612</v>
      </c>
      <c r="R211" s="1" t="s">
        <v>792</v>
      </c>
      <c r="S211" s="28" t="s">
        <v>44</v>
      </c>
    </row>
    <row r="212" spans="1:19" ht="60" customHeight="1">
      <c r="A212" s="6" t="str">
        <f>VLOOKUP([1]Worksheet!D627,[1]Worksheet!$X$7:Y$16,2,FALSE)</f>
        <v>技能研習類</v>
      </c>
      <c r="B212" s="24" t="s">
        <v>512</v>
      </c>
      <c r="C212" s="5" t="s">
        <v>801</v>
      </c>
      <c r="D212" s="9" t="str">
        <f t="shared" si="76"/>
        <v>107</v>
      </c>
      <c r="E212" s="9" t="str">
        <f t="shared" si="77"/>
        <v>01</v>
      </c>
      <c r="F212" s="9" t="str">
        <f t="shared" si="78"/>
        <v>25</v>
      </c>
      <c r="G212" s="9" t="str">
        <f t="shared" si="79"/>
        <v>107</v>
      </c>
      <c r="H212" s="9" t="str">
        <f t="shared" si="80"/>
        <v>02</v>
      </c>
      <c r="I212" s="9" t="str">
        <f t="shared" si="81"/>
        <v>09</v>
      </c>
      <c r="J212" s="3" t="s">
        <v>491</v>
      </c>
      <c r="K212" s="1" t="s">
        <v>509</v>
      </c>
      <c r="L212" s="12" t="s">
        <v>478</v>
      </c>
      <c r="M212" s="13">
        <v>1600</v>
      </c>
      <c r="N212" s="5" t="s">
        <v>753</v>
      </c>
      <c r="O212" s="12" t="s">
        <v>754</v>
      </c>
      <c r="P212" s="1" t="s">
        <v>509</v>
      </c>
      <c r="Q212" s="1" t="s">
        <v>611</v>
      </c>
      <c r="R212" s="2" t="s">
        <v>790</v>
      </c>
      <c r="S212" s="28" t="s">
        <v>44</v>
      </c>
    </row>
    <row r="213" spans="1:19" ht="60" customHeight="1">
      <c r="A213" s="6" t="str">
        <f>VLOOKUP([1]Worksheet!D628,[1]Worksheet!$X$7:Y$16,2,FALSE)</f>
        <v>體育競賽類</v>
      </c>
      <c r="B213" s="24" t="s">
        <v>513</v>
      </c>
      <c r="C213" s="5" t="s">
        <v>812</v>
      </c>
      <c r="D213" s="9" t="str">
        <f t="shared" si="76"/>
        <v>107</v>
      </c>
      <c r="E213" s="9" t="str">
        <f t="shared" si="77"/>
        <v>01</v>
      </c>
      <c r="F213" s="9" t="str">
        <f t="shared" si="78"/>
        <v>25</v>
      </c>
      <c r="G213" s="9" t="str">
        <f t="shared" si="79"/>
        <v>107</v>
      </c>
      <c r="H213" s="9" t="str">
        <f t="shared" si="80"/>
        <v>02</v>
      </c>
      <c r="I213" s="9" t="str">
        <f t="shared" si="81"/>
        <v>02</v>
      </c>
      <c r="J213" s="3" t="s">
        <v>514</v>
      </c>
      <c r="K213" s="1" t="s">
        <v>509</v>
      </c>
      <c r="L213" s="12" t="s">
        <v>478</v>
      </c>
      <c r="M213" s="13">
        <v>1650</v>
      </c>
      <c r="N213" s="5" t="s">
        <v>753</v>
      </c>
      <c r="O213" s="12" t="s">
        <v>754</v>
      </c>
      <c r="P213" s="1" t="s">
        <v>509</v>
      </c>
      <c r="Q213" s="1" t="s">
        <v>610</v>
      </c>
      <c r="R213" s="2" t="s">
        <v>791</v>
      </c>
      <c r="S213" s="28" t="s">
        <v>44</v>
      </c>
    </row>
    <row r="214" spans="1:19" ht="60" customHeight="1">
      <c r="A214" s="6" t="str">
        <f>VLOOKUP([1]Worksheet!D629,[1]Worksheet!$X$7:Y$16,2,FALSE)</f>
        <v>體育競賽類</v>
      </c>
      <c r="B214" s="24" t="s">
        <v>515</v>
      </c>
      <c r="C214" s="5" t="s">
        <v>824</v>
      </c>
      <c r="D214" s="9" t="str">
        <f t="shared" si="76"/>
        <v>107</v>
      </c>
      <c r="E214" s="9" t="str">
        <f t="shared" si="77"/>
        <v>01</v>
      </c>
      <c r="F214" s="9" t="str">
        <f t="shared" si="78"/>
        <v>29</v>
      </c>
      <c r="G214" s="9" t="str">
        <f t="shared" si="79"/>
        <v>107</v>
      </c>
      <c r="H214" s="9" t="str">
        <f t="shared" si="80"/>
        <v>02</v>
      </c>
      <c r="I214" s="9" t="str">
        <f t="shared" si="81"/>
        <v>09</v>
      </c>
      <c r="J214" s="3" t="s">
        <v>492</v>
      </c>
      <c r="K214" s="1" t="s">
        <v>509</v>
      </c>
      <c r="L214" s="12" t="s">
        <v>478</v>
      </c>
      <c r="M214" s="13">
        <v>1500</v>
      </c>
      <c r="N214" s="5" t="s">
        <v>753</v>
      </c>
      <c r="O214" s="12" t="s">
        <v>754</v>
      </c>
      <c r="P214" s="1" t="s">
        <v>509</v>
      </c>
      <c r="Q214" s="1" t="s">
        <v>609</v>
      </c>
      <c r="R214" s="2" t="s">
        <v>793</v>
      </c>
      <c r="S214" s="28" t="s">
        <v>44</v>
      </c>
    </row>
    <row r="215" spans="1:19" ht="60" customHeight="1">
      <c r="A215" s="6" t="str">
        <f>VLOOKUP([1]Worksheet!D630,[1]Worksheet!$X$7:Y$16,2,FALSE)</f>
        <v>服務公益類</v>
      </c>
      <c r="B215" s="24" t="s">
        <v>516</v>
      </c>
      <c r="C215" s="5" t="s">
        <v>810</v>
      </c>
      <c r="D215" s="9" t="str">
        <f t="shared" si="76"/>
        <v>107</v>
      </c>
      <c r="E215" s="9" t="str">
        <f t="shared" si="77"/>
        <v>02</v>
      </c>
      <c r="F215" s="9" t="str">
        <f t="shared" si="78"/>
        <v>05</v>
      </c>
      <c r="G215" s="9" t="str">
        <f t="shared" si="79"/>
        <v>107</v>
      </c>
      <c r="H215" s="9" t="str">
        <f t="shared" si="80"/>
        <v>02</v>
      </c>
      <c r="I215" s="9" t="str">
        <f t="shared" si="81"/>
        <v>09</v>
      </c>
      <c r="J215" s="3" t="s">
        <v>485</v>
      </c>
      <c r="K215" s="1" t="s">
        <v>509</v>
      </c>
      <c r="L215" s="12" t="s">
        <v>478</v>
      </c>
      <c r="M215" s="13">
        <v>1700</v>
      </c>
      <c r="N215" s="5" t="s">
        <v>753</v>
      </c>
      <c r="O215" s="12" t="s">
        <v>754</v>
      </c>
      <c r="P215" s="1" t="s">
        <v>509</v>
      </c>
      <c r="Q215" s="1" t="s">
        <v>608</v>
      </c>
      <c r="R215" s="2" t="s">
        <v>794</v>
      </c>
      <c r="S215" s="28" t="s">
        <v>44</v>
      </c>
    </row>
    <row r="216" spans="1:19" ht="60" customHeight="1">
      <c r="A216" s="6" t="str">
        <f>VLOOKUP([1]Worksheet!D631,[1]Worksheet!$X$7:Y$16,2,FALSE)</f>
        <v>體育競賽類</v>
      </c>
      <c r="B216" s="24" t="s">
        <v>517</v>
      </c>
      <c r="C216" s="5" t="s">
        <v>801</v>
      </c>
      <c r="D216" s="9" t="str">
        <f t="shared" si="76"/>
        <v>107</v>
      </c>
      <c r="E216" s="9" t="str">
        <f t="shared" si="77"/>
        <v>01</v>
      </c>
      <c r="F216" s="9" t="str">
        <f t="shared" si="78"/>
        <v>29</v>
      </c>
      <c r="G216" s="9" t="str">
        <f t="shared" si="79"/>
        <v>107</v>
      </c>
      <c r="H216" s="9" t="str">
        <f t="shared" si="80"/>
        <v>02</v>
      </c>
      <c r="I216" s="9" t="str">
        <f t="shared" si="81"/>
        <v>09</v>
      </c>
      <c r="J216" s="3" t="s">
        <v>492</v>
      </c>
      <c r="K216" s="1" t="s">
        <v>509</v>
      </c>
      <c r="L216" s="12" t="s">
        <v>478</v>
      </c>
      <c r="M216" s="13">
        <v>1200</v>
      </c>
      <c r="N216" s="5" t="s">
        <v>753</v>
      </c>
      <c r="O216" s="12" t="s">
        <v>754</v>
      </c>
      <c r="P216" s="1" t="s">
        <v>509</v>
      </c>
      <c r="Q216" s="1" t="s">
        <v>607</v>
      </c>
      <c r="R216" s="2" t="s">
        <v>795</v>
      </c>
      <c r="S216" s="28" t="s">
        <v>44</v>
      </c>
    </row>
    <row r="217" spans="1:19" ht="60" customHeight="1">
      <c r="A217" s="6" t="str">
        <f>VLOOKUP([1]Worksheet!D643,[1]Worksheet!$X$7:Y$16,2,FALSE)</f>
        <v>技能研習類</v>
      </c>
      <c r="B217" s="24" t="s">
        <v>520</v>
      </c>
      <c r="C217" s="5" t="s">
        <v>826</v>
      </c>
      <c r="D217" s="9" t="str">
        <f t="shared" si="76"/>
        <v>107</v>
      </c>
      <c r="E217" s="9" t="str">
        <f t="shared" si="77"/>
        <v>01</v>
      </c>
      <c r="F217" s="9" t="str">
        <f t="shared" si="78"/>
        <v>30</v>
      </c>
      <c r="G217" s="9" t="str">
        <f t="shared" si="79"/>
        <v>107</v>
      </c>
      <c r="H217" s="9" t="str">
        <f t="shared" si="80"/>
        <v>02</v>
      </c>
      <c r="I217" s="9" t="str">
        <f t="shared" si="81"/>
        <v>02</v>
      </c>
      <c r="J217" s="3" t="s">
        <v>521</v>
      </c>
      <c r="K217" s="1" t="s">
        <v>522</v>
      </c>
      <c r="L217" s="12" t="s">
        <v>461</v>
      </c>
      <c r="M217" s="13">
        <v>0</v>
      </c>
      <c r="N217" s="5" t="s">
        <v>753</v>
      </c>
      <c r="O217" s="12" t="s">
        <v>754</v>
      </c>
      <c r="P217" s="1" t="s">
        <v>519</v>
      </c>
      <c r="Q217" s="1" t="s">
        <v>850</v>
      </c>
      <c r="R217" s="1" t="s">
        <v>523</v>
      </c>
      <c r="S217" s="28" t="s">
        <v>44</v>
      </c>
    </row>
    <row r="218" spans="1:19" ht="60" customHeight="1">
      <c r="A218" s="6" t="str">
        <f>VLOOKUP([1]Worksheet!D655,[1]Worksheet!$X$7:Y$16,2,FALSE)</f>
        <v>技能研習類</v>
      </c>
      <c r="B218" s="24" t="s">
        <v>526</v>
      </c>
      <c r="C218" s="5" t="s">
        <v>813</v>
      </c>
      <c r="D218" s="9" t="str">
        <f t="shared" si="76"/>
        <v>107</v>
      </c>
      <c r="E218" s="9" t="str">
        <f t="shared" si="77"/>
        <v>01</v>
      </c>
      <c r="F218" s="9" t="str">
        <f t="shared" si="78"/>
        <v>29</v>
      </c>
      <c r="G218" s="9" t="str">
        <f t="shared" si="79"/>
        <v>107</v>
      </c>
      <c r="H218" s="9" t="str">
        <f t="shared" si="80"/>
        <v>01</v>
      </c>
      <c r="I218" s="9" t="str">
        <f t="shared" si="81"/>
        <v>31</v>
      </c>
      <c r="J218" s="3" t="s">
        <v>527</v>
      </c>
      <c r="K218" s="1" t="s">
        <v>525</v>
      </c>
      <c r="L218" s="12" t="s">
        <v>461</v>
      </c>
      <c r="M218" s="13">
        <v>0</v>
      </c>
      <c r="N218" s="5" t="s">
        <v>753</v>
      </c>
      <c r="O218" s="12" t="s">
        <v>754</v>
      </c>
      <c r="P218" s="1" t="s">
        <v>525</v>
      </c>
      <c r="Q218" s="1" t="s">
        <v>605</v>
      </c>
      <c r="R218" s="1" t="s">
        <v>606</v>
      </c>
      <c r="S218" s="28" t="s">
        <v>44</v>
      </c>
    </row>
    <row r="219" spans="1:19" ht="60" customHeight="1">
      <c r="A219" s="6" t="str">
        <f>VLOOKUP([1]Worksheet!D661,[1]Worksheet!$X$7:Y$16,2,FALSE)</f>
        <v>休閒活動類</v>
      </c>
      <c r="B219" s="24" t="s">
        <v>530</v>
      </c>
      <c r="C219" s="5" t="s">
        <v>808</v>
      </c>
      <c r="D219" s="9" t="str">
        <f t="shared" si="76"/>
        <v>107</v>
      </c>
      <c r="E219" s="9" t="str">
        <f t="shared" si="77"/>
        <v>01</v>
      </c>
      <c r="F219" s="9" t="str">
        <f t="shared" si="78"/>
        <v>29</v>
      </c>
      <c r="G219" s="9" t="str">
        <f t="shared" si="79"/>
        <v>107</v>
      </c>
      <c r="H219" s="9" t="str">
        <f t="shared" si="80"/>
        <v>02</v>
      </c>
      <c r="I219" s="9" t="str">
        <f t="shared" si="81"/>
        <v>01</v>
      </c>
      <c r="J219" s="3" t="s">
        <v>493</v>
      </c>
      <c r="K219" s="1" t="s">
        <v>529</v>
      </c>
      <c r="L219" s="12" t="s">
        <v>461</v>
      </c>
      <c r="M219" s="13">
        <v>0</v>
      </c>
      <c r="N219" s="5" t="s">
        <v>753</v>
      </c>
      <c r="O219" s="12" t="s">
        <v>754</v>
      </c>
      <c r="P219" s="1" t="s">
        <v>529</v>
      </c>
      <c r="Q219" s="1" t="s">
        <v>603</v>
      </c>
      <c r="R219" s="1" t="s">
        <v>604</v>
      </c>
      <c r="S219" s="28" t="s">
        <v>44</v>
      </c>
    </row>
    <row r="220" spans="1:19" ht="60" customHeight="1">
      <c r="A220" s="6" t="str">
        <f>VLOOKUP([1]Worksheet!D662,[1]Worksheet!$X$7:Y$16,2,FALSE)</f>
        <v>體育競賽類</v>
      </c>
      <c r="B220" s="24" t="s">
        <v>483</v>
      </c>
      <c r="C220" s="5" t="s">
        <v>802</v>
      </c>
      <c r="D220" s="9" t="str">
        <f t="shared" si="76"/>
        <v>107</v>
      </c>
      <c r="E220" s="9" t="str">
        <f t="shared" si="77"/>
        <v>01</v>
      </c>
      <c r="F220" s="9" t="str">
        <f t="shared" si="78"/>
        <v>25</v>
      </c>
      <c r="G220" s="9" t="str">
        <f t="shared" si="79"/>
        <v>107</v>
      </c>
      <c r="H220" s="9" t="str">
        <f t="shared" si="80"/>
        <v>02</v>
      </c>
      <c r="I220" s="9" t="str">
        <f t="shared" si="81"/>
        <v>02</v>
      </c>
      <c r="J220" s="3" t="s">
        <v>514</v>
      </c>
      <c r="K220" s="1" t="s">
        <v>531</v>
      </c>
      <c r="L220" s="12" t="s">
        <v>478</v>
      </c>
      <c r="M220" s="13">
        <v>500</v>
      </c>
      <c r="N220" s="2" t="s">
        <v>532</v>
      </c>
      <c r="O220" s="5" t="s">
        <v>967</v>
      </c>
      <c r="P220" s="1" t="s">
        <v>531</v>
      </c>
      <c r="Q220" s="1" t="s">
        <v>602</v>
      </c>
      <c r="R220" s="1" t="s">
        <v>796</v>
      </c>
      <c r="S220" s="28" t="s">
        <v>44</v>
      </c>
    </row>
    <row r="221" spans="1:19" ht="60" customHeight="1">
      <c r="A221" s="6" t="str">
        <f>VLOOKUP([1]Worksheet!D663,[1]Worksheet!$X$7:Y$16,2,FALSE)</f>
        <v>體育競賽類</v>
      </c>
      <c r="B221" s="24" t="s">
        <v>533</v>
      </c>
      <c r="C221" s="5" t="s">
        <v>802</v>
      </c>
      <c r="D221" s="9" t="str">
        <f t="shared" si="76"/>
        <v>107</v>
      </c>
      <c r="E221" s="9" t="str">
        <f t="shared" si="77"/>
        <v>02</v>
      </c>
      <c r="F221" s="9" t="str">
        <f t="shared" si="78"/>
        <v>05</v>
      </c>
      <c r="G221" s="9" t="str">
        <f t="shared" si="79"/>
        <v>107</v>
      </c>
      <c r="H221" s="9" t="str">
        <f t="shared" si="80"/>
        <v>02</v>
      </c>
      <c r="I221" s="9" t="str">
        <f t="shared" si="81"/>
        <v>09</v>
      </c>
      <c r="J221" s="3" t="s">
        <v>485</v>
      </c>
      <c r="K221" s="1" t="s">
        <v>531</v>
      </c>
      <c r="L221" s="12" t="s">
        <v>478</v>
      </c>
      <c r="M221" s="13">
        <v>700</v>
      </c>
      <c r="N221" s="2" t="s">
        <v>532</v>
      </c>
      <c r="O221" s="5" t="s">
        <v>967</v>
      </c>
      <c r="P221" s="1" t="s">
        <v>531</v>
      </c>
      <c r="Q221" s="1" t="s">
        <v>601</v>
      </c>
      <c r="R221" s="1" t="s">
        <v>796</v>
      </c>
      <c r="S221" s="28" t="s">
        <v>44</v>
      </c>
    </row>
    <row r="222" spans="1:19" ht="60" customHeight="1">
      <c r="A222" s="6" t="str">
        <f>VLOOKUP([1]Worksheet!D664,[1]Worksheet!$X$7:Y$16,2,FALSE)</f>
        <v>體育競賽類</v>
      </c>
      <c r="B222" s="24" t="s">
        <v>534</v>
      </c>
      <c r="C222" s="5" t="s">
        <v>802</v>
      </c>
      <c r="D222" s="9" t="str">
        <f t="shared" si="76"/>
        <v>107</v>
      </c>
      <c r="E222" s="9" t="str">
        <f t="shared" si="77"/>
        <v>01</v>
      </c>
      <c r="F222" s="9" t="str">
        <f t="shared" si="78"/>
        <v>25</v>
      </c>
      <c r="G222" s="9" t="str">
        <f t="shared" si="79"/>
        <v>107</v>
      </c>
      <c r="H222" s="9" t="str">
        <f t="shared" si="80"/>
        <v>02</v>
      </c>
      <c r="I222" s="9" t="str">
        <f t="shared" si="81"/>
        <v>02</v>
      </c>
      <c r="J222" s="3" t="s">
        <v>514</v>
      </c>
      <c r="K222" s="1" t="s">
        <v>531</v>
      </c>
      <c r="L222" s="12" t="s">
        <v>478</v>
      </c>
      <c r="M222" s="13">
        <v>1400</v>
      </c>
      <c r="N222" s="2" t="s">
        <v>532</v>
      </c>
      <c r="O222" s="5" t="s">
        <v>967</v>
      </c>
      <c r="P222" s="1" t="s">
        <v>531</v>
      </c>
      <c r="Q222" s="1" t="s">
        <v>601</v>
      </c>
      <c r="R222" s="1" t="s">
        <v>796</v>
      </c>
      <c r="S222" s="28" t="s">
        <v>44</v>
      </c>
    </row>
    <row r="223" spans="1:19" ht="60" customHeight="1">
      <c r="A223" s="6" t="str">
        <f>VLOOKUP([1]Worksheet!D667,[1]Worksheet!$X$7:Y$16,2,FALSE)</f>
        <v>體育競賽類</v>
      </c>
      <c r="B223" s="24" t="s">
        <v>518</v>
      </c>
      <c r="C223" s="5" t="s">
        <v>801</v>
      </c>
      <c r="D223" s="9" t="str">
        <f t="shared" si="76"/>
        <v>107</v>
      </c>
      <c r="E223" s="9" t="str">
        <f t="shared" si="77"/>
        <v>01</v>
      </c>
      <c r="F223" s="9" t="str">
        <f t="shared" si="78"/>
        <v>25</v>
      </c>
      <c r="G223" s="9" t="str">
        <f t="shared" si="79"/>
        <v>107</v>
      </c>
      <c r="H223" s="9" t="str">
        <f t="shared" si="80"/>
        <v>01</v>
      </c>
      <c r="I223" s="9" t="str">
        <f t="shared" si="81"/>
        <v>31</v>
      </c>
      <c r="J223" s="3" t="s">
        <v>474</v>
      </c>
      <c r="K223" s="1" t="s">
        <v>535</v>
      </c>
      <c r="L223" s="12" t="s">
        <v>461</v>
      </c>
      <c r="M223" s="13">
        <v>0</v>
      </c>
      <c r="N223" s="5" t="s">
        <v>753</v>
      </c>
      <c r="O223" s="12" t="s">
        <v>754</v>
      </c>
      <c r="P223" s="1" t="s">
        <v>535</v>
      </c>
      <c r="Q223" s="1" t="s">
        <v>844</v>
      </c>
      <c r="R223" s="1" t="s">
        <v>536</v>
      </c>
      <c r="S223" s="28" t="s">
        <v>44</v>
      </c>
    </row>
    <row r="224" spans="1:19" ht="60" customHeight="1">
      <c r="A224" s="6" t="s">
        <v>116</v>
      </c>
      <c r="B224" s="24" t="s">
        <v>538</v>
      </c>
      <c r="C224" s="5" t="s">
        <v>802</v>
      </c>
      <c r="D224" s="9" t="str">
        <f t="shared" si="76"/>
        <v>107</v>
      </c>
      <c r="E224" s="9" t="str">
        <f t="shared" si="77"/>
        <v>01</v>
      </c>
      <c r="F224" s="9" t="str">
        <f t="shared" si="78"/>
        <v>29</v>
      </c>
      <c r="G224" s="9" t="str">
        <f t="shared" si="79"/>
        <v>107</v>
      </c>
      <c r="H224" s="9" t="str">
        <f t="shared" si="80"/>
        <v>02</v>
      </c>
      <c r="I224" s="9" t="str">
        <f t="shared" si="81"/>
        <v>06</v>
      </c>
      <c r="J224" s="3" t="s">
        <v>528</v>
      </c>
      <c r="K224" s="1" t="s">
        <v>537</v>
      </c>
      <c r="L224" s="12" t="s">
        <v>478</v>
      </c>
      <c r="M224" s="13">
        <v>1400</v>
      </c>
      <c r="N224" s="5" t="s">
        <v>753</v>
      </c>
      <c r="O224" s="12" t="s">
        <v>754</v>
      </c>
      <c r="P224" s="1" t="s">
        <v>537</v>
      </c>
      <c r="Q224" s="1" t="s">
        <v>750</v>
      </c>
      <c r="R224" s="1" t="s">
        <v>797</v>
      </c>
      <c r="S224" s="28" t="s">
        <v>44</v>
      </c>
    </row>
    <row r="225" spans="1:19" ht="60" customHeight="1">
      <c r="A225" s="6" t="s">
        <v>22</v>
      </c>
      <c r="B225" s="24" t="s">
        <v>539</v>
      </c>
      <c r="C225" s="5" t="s">
        <v>802</v>
      </c>
      <c r="D225" s="9" t="str">
        <f t="shared" si="76"/>
        <v>107</v>
      </c>
      <c r="E225" s="9" t="str">
        <f t="shared" si="77"/>
        <v>01</v>
      </c>
      <c r="F225" s="9" t="str">
        <f t="shared" si="78"/>
        <v>29</v>
      </c>
      <c r="G225" s="9" t="str">
        <f t="shared" si="79"/>
        <v>107</v>
      </c>
      <c r="H225" s="9" t="str">
        <f t="shared" si="80"/>
        <v>02</v>
      </c>
      <c r="I225" s="9" t="str">
        <f t="shared" si="81"/>
        <v>06</v>
      </c>
      <c r="J225" s="3" t="s">
        <v>528</v>
      </c>
      <c r="K225" s="1" t="s">
        <v>537</v>
      </c>
      <c r="L225" s="12" t="s">
        <v>478</v>
      </c>
      <c r="M225" s="13">
        <v>2000</v>
      </c>
      <c r="N225" s="5" t="s">
        <v>753</v>
      </c>
      <c r="O225" s="12" t="s">
        <v>754</v>
      </c>
      <c r="P225" s="1" t="s">
        <v>537</v>
      </c>
      <c r="Q225" s="1" t="s">
        <v>750</v>
      </c>
      <c r="R225" s="1" t="s">
        <v>797</v>
      </c>
      <c r="S225" s="28" t="s">
        <v>44</v>
      </c>
    </row>
    <row r="226" spans="1:19" ht="60" customHeight="1">
      <c r="A226" s="6" t="s">
        <v>116</v>
      </c>
      <c r="B226" s="24" t="s">
        <v>540</v>
      </c>
      <c r="C226" s="5" t="s">
        <v>802</v>
      </c>
      <c r="D226" s="9" t="str">
        <f t="shared" si="76"/>
        <v>107</v>
      </c>
      <c r="E226" s="9" t="str">
        <f t="shared" si="77"/>
        <v>01</v>
      </c>
      <c r="F226" s="9" t="str">
        <f t="shared" si="78"/>
        <v>29</v>
      </c>
      <c r="G226" s="9" t="str">
        <f t="shared" si="79"/>
        <v>107</v>
      </c>
      <c r="H226" s="9" t="str">
        <f t="shared" si="80"/>
        <v>02</v>
      </c>
      <c r="I226" s="9" t="str">
        <f t="shared" si="81"/>
        <v>06</v>
      </c>
      <c r="J226" s="3" t="s">
        <v>528</v>
      </c>
      <c r="K226" s="1" t="s">
        <v>537</v>
      </c>
      <c r="L226" s="12" t="s">
        <v>478</v>
      </c>
      <c r="M226" s="13">
        <v>2000</v>
      </c>
      <c r="N226" s="5" t="s">
        <v>753</v>
      </c>
      <c r="O226" s="12" t="s">
        <v>754</v>
      </c>
      <c r="P226" s="1" t="s">
        <v>537</v>
      </c>
      <c r="Q226" s="1" t="s">
        <v>750</v>
      </c>
      <c r="R226" s="1" t="s">
        <v>798</v>
      </c>
      <c r="S226" s="28" t="s">
        <v>44</v>
      </c>
    </row>
    <row r="227" spans="1:19" ht="60" customHeight="1">
      <c r="A227" s="6" t="s">
        <v>116</v>
      </c>
      <c r="B227" s="24" t="s">
        <v>469</v>
      </c>
      <c r="C227" s="5" t="s">
        <v>801</v>
      </c>
      <c r="D227" s="9" t="str">
        <f t="shared" si="76"/>
        <v>107</v>
      </c>
      <c r="E227" s="9" t="str">
        <f t="shared" si="77"/>
        <v>01</v>
      </c>
      <c r="F227" s="9" t="str">
        <f t="shared" si="78"/>
        <v>25</v>
      </c>
      <c r="G227" s="9" t="str">
        <f t="shared" si="79"/>
        <v>107</v>
      </c>
      <c r="H227" s="9" t="str">
        <f t="shared" si="80"/>
        <v>02</v>
      </c>
      <c r="I227" s="9" t="str">
        <f t="shared" si="81"/>
        <v>04</v>
      </c>
      <c r="J227" s="3" t="s">
        <v>524</v>
      </c>
      <c r="K227" s="1" t="s">
        <v>541</v>
      </c>
      <c r="L227" s="12" t="s">
        <v>478</v>
      </c>
      <c r="M227" s="13">
        <v>1800</v>
      </c>
      <c r="N227" s="5" t="s">
        <v>753</v>
      </c>
      <c r="O227" s="12" t="s">
        <v>754</v>
      </c>
      <c r="P227" s="1" t="s">
        <v>541</v>
      </c>
      <c r="Q227" s="1" t="s">
        <v>751</v>
      </c>
      <c r="R227" s="1" t="s">
        <v>600</v>
      </c>
      <c r="S227" s="28" t="s">
        <v>468</v>
      </c>
    </row>
    <row r="228" spans="1:19" ht="60" customHeight="1">
      <c r="A228" s="6" t="s">
        <v>48</v>
      </c>
      <c r="B228" s="24" t="s">
        <v>542</v>
      </c>
      <c r="C228" s="5" t="s">
        <v>801</v>
      </c>
      <c r="D228" s="9" t="str">
        <f t="shared" si="76"/>
        <v>107</v>
      </c>
      <c r="E228" s="9" t="str">
        <f t="shared" si="77"/>
        <v>01</v>
      </c>
      <c r="F228" s="9" t="str">
        <f t="shared" si="78"/>
        <v>25</v>
      </c>
      <c r="G228" s="9" t="str">
        <f t="shared" si="79"/>
        <v>107</v>
      </c>
      <c r="H228" s="9" t="str">
        <f t="shared" si="80"/>
        <v>02</v>
      </c>
      <c r="I228" s="9" t="str">
        <f t="shared" si="81"/>
        <v>05</v>
      </c>
      <c r="J228" s="3" t="s">
        <v>543</v>
      </c>
      <c r="K228" s="1" t="s">
        <v>541</v>
      </c>
      <c r="L228" s="12" t="s">
        <v>478</v>
      </c>
      <c r="M228" s="13">
        <v>1200</v>
      </c>
      <c r="N228" s="5" t="s">
        <v>753</v>
      </c>
      <c r="O228" s="12" t="s">
        <v>754</v>
      </c>
      <c r="P228" s="1" t="s">
        <v>541</v>
      </c>
      <c r="Q228" s="1" t="s">
        <v>751</v>
      </c>
      <c r="R228" s="1" t="s">
        <v>599</v>
      </c>
      <c r="S228" s="28" t="s">
        <v>468</v>
      </c>
    </row>
    <row r="229" spans="1:19" ht="60" customHeight="1">
      <c r="A229" s="6" t="s">
        <v>22</v>
      </c>
      <c r="B229" s="24" t="s">
        <v>470</v>
      </c>
      <c r="C229" s="5" t="s">
        <v>801</v>
      </c>
      <c r="D229" s="9" t="str">
        <f t="shared" ref="D229:D231" si="82">MID(J229,1,3)</f>
        <v>107</v>
      </c>
      <c r="E229" s="9" t="str">
        <f t="shared" ref="E229:E231" si="83">MID(J229,5,2)</f>
        <v>01</v>
      </c>
      <c r="F229" s="9" t="str">
        <f t="shared" ref="F229:F231" si="84">MID(J229,8,2)</f>
        <v>25</v>
      </c>
      <c r="G229" s="9" t="str">
        <f t="shared" ref="G229:G231" si="85">MID(J229,11,3)</f>
        <v>107</v>
      </c>
      <c r="H229" s="9" t="str">
        <f t="shared" ref="H229:H231" si="86">MID(J229,15,2)</f>
        <v>02</v>
      </c>
      <c r="I229" s="9" t="str">
        <f t="shared" ref="I229:I231" si="87">MID(J229,18,2)</f>
        <v>06</v>
      </c>
      <c r="J229" s="3" t="s">
        <v>471</v>
      </c>
      <c r="K229" s="1" t="s">
        <v>541</v>
      </c>
      <c r="L229" s="12" t="s">
        <v>478</v>
      </c>
      <c r="M229" s="13">
        <v>1500</v>
      </c>
      <c r="N229" s="5" t="s">
        <v>753</v>
      </c>
      <c r="O229" s="12" t="s">
        <v>754</v>
      </c>
      <c r="P229" s="1" t="s">
        <v>541</v>
      </c>
      <c r="Q229" s="1" t="s">
        <v>751</v>
      </c>
      <c r="R229" s="1" t="s">
        <v>598</v>
      </c>
      <c r="S229" s="28" t="s">
        <v>468</v>
      </c>
    </row>
    <row r="230" spans="1:19" ht="60" customHeight="1">
      <c r="A230" s="6" t="s">
        <v>116</v>
      </c>
      <c r="B230" s="24" t="s">
        <v>472</v>
      </c>
      <c r="C230" s="5" t="s">
        <v>801</v>
      </c>
      <c r="D230" s="9" t="str">
        <f t="shared" si="82"/>
        <v>107</v>
      </c>
      <c r="E230" s="9" t="str">
        <f t="shared" si="83"/>
        <v>01</v>
      </c>
      <c r="F230" s="9" t="str">
        <f t="shared" si="84"/>
        <v>25</v>
      </c>
      <c r="G230" s="9" t="str">
        <f t="shared" si="85"/>
        <v>107</v>
      </c>
      <c r="H230" s="9" t="str">
        <f t="shared" si="86"/>
        <v>02</v>
      </c>
      <c r="I230" s="9" t="str">
        <f t="shared" si="87"/>
        <v>07</v>
      </c>
      <c r="J230" s="3" t="s">
        <v>511</v>
      </c>
      <c r="K230" s="1" t="s">
        <v>541</v>
      </c>
      <c r="L230" s="12" t="s">
        <v>478</v>
      </c>
      <c r="M230" s="13">
        <v>1200</v>
      </c>
      <c r="N230" s="5" t="s">
        <v>753</v>
      </c>
      <c r="O230" s="12" t="s">
        <v>754</v>
      </c>
      <c r="P230" s="1" t="s">
        <v>541</v>
      </c>
      <c r="Q230" s="1" t="s">
        <v>751</v>
      </c>
      <c r="R230" s="1" t="s">
        <v>597</v>
      </c>
      <c r="S230" s="28" t="s">
        <v>468</v>
      </c>
    </row>
    <row r="231" spans="1:19" ht="60" customHeight="1">
      <c r="A231" s="6" t="s">
        <v>48</v>
      </c>
      <c r="B231" s="24" t="s">
        <v>473</v>
      </c>
      <c r="C231" s="5" t="s">
        <v>801</v>
      </c>
      <c r="D231" s="9" t="str">
        <f t="shared" si="82"/>
        <v>107</v>
      </c>
      <c r="E231" s="9" t="str">
        <f t="shared" si="83"/>
        <v>01</v>
      </c>
      <c r="F231" s="9" t="str">
        <f t="shared" si="84"/>
        <v>25</v>
      </c>
      <c r="G231" s="9" t="str">
        <f t="shared" si="85"/>
        <v>107</v>
      </c>
      <c r="H231" s="9" t="str">
        <f t="shared" si="86"/>
        <v>02</v>
      </c>
      <c r="I231" s="9" t="str">
        <f t="shared" si="87"/>
        <v>08</v>
      </c>
      <c r="J231" s="3" t="s">
        <v>544</v>
      </c>
      <c r="K231" s="1" t="s">
        <v>541</v>
      </c>
      <c r="L231" s="12" t="s">
        <v>478</v>
      </c>
      <c r="M231" s="13">
        <v>1200</v>
      </c>
      <c r="N231" s="5" t="s">
        <v>753</v>
      </c>
      <c r="O231" s="12" t="s">
        <v>754</v>
      </c>
      <c r="P231" s="1" t="s">
        <v>541</v>
      </c>
      <c r="Q231" s="1" t="s">
        <v>751</v>
      </c>
      <c r="R231" s="1" t="s">
        <v>596</v>
      </c>
      <c r="S231" s="28" t="s">
        <v>468</v>
      </c>
    </row>
  </sheetData>
  <autoFilter ref="A2:S231"/>
  <mergeCells count="23">
    <mergeCell ref="A1:S1"/>
    <mergeCell ref="C2:C4"/>
    <mergeCell ref="Q2:Q4"/>
    <mergeCell ref="G2:G4"/>
    <mergeCell ref="D2:D4"/>
    <mergeCell ref="E2:E4"/>
    <mergeCell ref="I2:I4"/>
    <mergeCell ref="A2:A4"/>
    <mergeCell ref="B2:B4"/>
    <mergeCell ref="J2:J4"/>
    <mergeCell ref="K2:K4"/>
    <mergeCell ref="L2:L4"/>
    <mergeCell ref="M2:M4"/>
    <mergeCell ref="N2:N4"/>
    <mergeCell ref="O2:O4"/>
    <mergeCell ref="D15:I15"/>
    <mergeCell ref="D16:I16"/>
    <mergeCell ref="D17:I17"/>
    <mergeCell ref="R2:R4"/>
    <mergeCell ref="S2:S4"/>
    <mergeCell ref="H2:H4"/>
    <mergeCell ref="F2:F4"/>
    <mergeCell ref="P2:P4"/>
  </mergeCells>
  <phoneticPr fontId="2" type="noConversion"/>
  <hyperlinks>
    <hyperlink ref="S10" r:id="rId1"/>
    <hyperlink ref="S5" r:id="rId2"/>
    <hyperlink ref="S12" r:id="rId3"/>
    <hyperlink ref="S204" r:id="rId4"/>
    <hyperlink ref="S198" r:id="rId5"/>
    <hyperlink ref="S48" r:id="rId6"/>
    <hyperlink ref="S132" r:id="rId7"/>
    <hyperlink ref="S11" r:id="rId8"/>
    <hyperlink ref="S8" r:id="rId9"/>
    <hyperlink ref="S9" r:id="rId10"/>
  </hyperlinks>
  <printOptions horizontalCentered="1"/>
  <pageMargins left="0.31496062992125984" right="0.31496062992125984" top="0.74803149606299213" bottom="0.35433070866141736" header="0.31496062992125984" footer="0.31496062992125984"/>
  <pageSetup paperSize="9" scale="75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自由報名</vt:lpstr>
      <vt:lpstr>自由報名!Print_Area</vt:lpstr>
      <vt:lpstr>自由報名!Print_Titles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莊喻婷</dc:creator>
  <cp:lastModifiedBy>社團活動組</cp:lastModifiedBy>
  <cp:lastPrinted>2018-01-04T01:00:31Z</cp:lastPrinted>
  <dcterms:created xsi:type="dcterms:W3CDTF">2017-12-08T08:37:18Z</dcterms:created>
  <dcterms:modified xsi:type="dcterms:W3CDTF">2018-01-08T03:22:28Z</dcterms:modified>
</cp:coreProperties>
</file>